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5200" windowHeight="11835"/>
  </bookViews>
  <sheets>
    <sheet name="Опросный лист" sheetId="2" r:id="rId1"/>
    <sheet name="Рекомендации по заполнению" sheetId="3" r:id="rId2"/>
    <sheet name="Показатели" sheetId="1" state="hidden" r:id="rId3"/>
  </sheets>
  <calcPr calcId="145621"/>
</workbook>
</file>

<file path=xl/calcChain.xml><?xml version="1.0" encoding="utf-8"?>
<calcChain xmlns="http://schemas.openxmlformats.org/spreadsheetml/2006/main">
  <c r="B46" i="1" l="1"/>
  <c r="B63" i="1" l="1"/>
  <c r="B31" i="1" l="1"/>
  <c r="B48" i="1"/>
  <c r="B21" i="1"/>
  <c r="B20" i="1"/>
  <c r="B19" i="1"/>
  <c r="B18" i="1"/>
  <c r="B17" i="1"/>
  <c r="B16" i="1"/>
  <c r="B12" i="1"/>
  <c r="B11" i="1"/>
  <c r="B10" i="1"/>
  <c r="B9" i="1"/>
  <c r="B8" i="1"/>
  <c r="B7" i="1" l="1"/>
  <c r="B6" i="1"/>
  <c r="B108" i="1" l="1"/>
  <c r="B107" i="1"/>
  <c r="B106" i="1"/>
  <c r="B94" i="1"/>
  <c r="B104" i="1"/>
  <c r="B103" i="1"/>
  <c r="B101" i="1"/>
  <c r="B100" i="1"/>
  <c r="B99" i="1"/>
  <c r="B97" i="1"/>
  <c r="B96" i="1"/>
  <c r="B93" i="1"/>
  <c r="B91" i="1"/>
  <c r="B90" i="1"/>
  <c r="B89" i="1"/>
  <c r="B88" i="1"/>
  <c r="B87" i="1"/>
  <c r="B85" i="1"/>
  <c r="B84" i="1"/>
  <c r="B79" i="1"/>
  <c r="B82" i="1"/>
  <c r="B81" i="1"/>
  <c r="B80" i="1"/>
  <c r="B78" i="1"/>
  <c r="B76" i="1"/>
  <c r="B75" i="1"/>
  <c r="B74" i="1"/>
  <c r="B73" i="1"/>
  <c r="B72" i="1"/>
  <c r="B71" i="1"/>
  <c r="B70" i="1"/>
  <c r="B69" i="1"/>
  <c r="B68" i="1"/>
  <c r="B67" i="1"/>
  <c r="B66" i="1"/>
  <c r="B55" i="1"/>
  <c r="B61" i="1"/>
  <c r="B62" i="1"/>
  <c r="B60" i="1"/>
  <c r="B57" i="1"/>
  <c r="B56" i="1"/>
  <c r="B54" i="1"/>
  <c r="B53" i="1"/>
  <c r="B52" i="1"/>
  <c r="B45" i="1"/>
  <c r="B32" i="1"/>
  <c r="B30" i="1" s="1"/>
  <c r="B35" i="1"/>
  <c r="B34" i="1"/>
  <c r="B50" i="1"/>
  <c r="B49" i="1"/>
  <c r="B47" i="1"/>
  <c r="B43" i="1"/>
  <c r="B42" i="1"/>
  <c r="B41" i="1"/>
  <c r="B40" i="1"/>
  <c r="B38" i="1"/>
  <c r="B37" i="1"/>
  <c r="B44" i="1" l="1"/>
  <c r="B36" i="1"/>
  <c r="B39" i="1"/>
  <c r="B33" i="1"/>
  <c r="B58" i="1"/>
  <c r="B102" i="1"/>
  <c r="B95" i="1"/>
  <c r="B98" i="1"/>
  <c r="B105" i="1"/>
  <c r="B92" i="1"/>
  <c r="B86" i="1"/>
  <c r="C51" i="1"/>
  <c r="B77" i="1"/>
  <c r="B51" i="1"/>
  <c r="B65" i="1"/>
  <c r="B64" i="1" l="1"/>
  <c r="B83" i="1"/>
  <c r="B29" i="1"/>
</calcChain>
</file>

<file path=xl/comments1.xml><?xml version="1.0" encoding="utf-8"?>
<comments xmlns="http://schemas.openxmlformats.org/spreadsheetml/2006/main">
  <authors>
    <author>Поклад Евгений Андреевич</author>
  </authors>
  <commentList>
    <comment ref="C10" authorId="0">
      <text>
        <r>
          <rPr>
            <b/>
            <sz val="9"/>
            <color indexed="81"/>
            <rFont val="Tahoma"/>
            <family val="2"/>
            <charset val="204"/>
          </rPr>
          <t>Для города Минска городской район.</t>
        </r>
      </text>
    </comment>
    <comment ref="C47" authorId="0">
      <text>
        <r>
          <rPr>
            <b/>
            <sz val="9"/>
            <color indexed="81"/>
            <rFont val="Tahoma"/>
            <family val="2"/>
            <charset val="204"/>
          </rPr>
          <t>Да/Нет</t>
        </r>
      </text>
    </comment>
    <comment ref="C58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</t>
        </r>
      </text>
    </comment>
    <comment ref="C59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60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61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62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63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65" authorId="0">
      <text>
        <r>
          <rPr>
            <b/>
            <sz val="9"/>
            <color indexed="81"/>
            <rFont val="Tahoma"/>
            <family val="2"/>
            <charset val="204"/>
          </rPr>
          <t>Да/Нет</t>
        </r>
      </text>
    </comment>
    <comment ref="C75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76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77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78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79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80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81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82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83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84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87" authorId="0">
      <text>
        <r>
          <rPr>
            <sz val="9"/>
            <color indexed="81"/>
            <rFont val="Tahoma"/>
            <family val="2"/>
            <charset val="204"/>
          </rPr>
          <t>Присваивается по баллу за обеспечение выполнения следующих критериев внедрения (использования):                                                            а) разработаны локальные правовые акты внедрения (использования) ИКТ;
б) имеются соответствующие технические средства для обеспечения внедрения (использования) ИКТ;
в) имеются соответствующие программные средства для обеспечения внедрения (использования) ИКТ;
г) имеется в штате персонал, необходимый для внедрения (использования) ИКТ;
д) доказана эффективность (получены практические результаты) по итогам использования ИКТ.  
В оценке указываетсся сумма баллов.</t>
        </r>
      </text>
    </comment>
    <comment ref="C88" authorId="0">
      <text>
        <r>
          <rPr>
            <sz val="9"/>
            <color indexed="81"/>
            <rFont val="Tahoma"/>
            <family val="2"/>
            <charset val="204"/>
          </rPr>
          <t>Присваивается по баллу за обеспечение выполнения следующих критериев внедрения (использования):                                                            а) разработаны локальные правовые акты внедрения (использования) ИКТ;
б) имеются соответствующие технические средства для обеспечения внедрения (использования) ИКТ;
в) имеются соответствующие программные средства для обеспечения внедрения (использования) ИКТ;
г) имеется в штате персонал, необходимый для внедрения (использования) ИКТ;
д) доказана эффективность (получены практические результаты) по итогам использования ИКТ.  
В оценке указываетсся сумма баллов.</t>
        </r>
      </text>
    </comment>
    <comment ref="C89" authorId="0">
      <text>
        <r>
          <rPr>
            <sz val="9"/>
            <color indexed="81"/>
            <rFont val="Tahoma"/>
            <family val="2"/>
            <charset val="204"/>
          </rPr>
          <t>Присваивается по баллу за обеспечение выполнения следующих критериев внедрения (использования):                                                            а) разработаны локальные правовые акты внедрения (использования) ИКТ;
б) имеются соответствующие технические средства для обеспечения внедрения (использования) ИКТ;
в) имеются соответствующие программные средства для обеспечения внедрения (использования) ИКТ;
г) имеется в штате персонал, необходимый для внедрения (использования) ИКТ;
д) доказана эффективность (получены практические результаты) по итогам использования ИКТ.  
В оценке указываетсся сумма баллов.</t>
        </r>
      </text>
    </comment>
    <comment ref="C90" authorId="0">
      <text>
        <r>
          <rPr>
            <sz val="9"/>
            <color indexed="81"/>
            <rFont val="Tahoma"/>
            <family val="2"/>
            <charset val="204"/>
          </rPr>
          <t>Присваивается по баллу за обеспечение выполнения следующих критериев внедрения (использования):                                                            а) разработаны локальные правовые акты внедрения (использования) ИКТ;
б) имеются соответствующие технические средства для обеспечения внедрения (использования) ИКТ;
в) имеются соответствующие программные средства для обеспечения внедрения (использования) ИКТ;
г) имеется в штате персонал, необходимый для внедрения (использования) ИКТ;
д) доказана эффективность (получены практические результаты) по итогам использования ИКТ.  
В оценке указываетсся сумма баллов.</t>
        </r>
      </text>
    </comment>
    <comment ref="C91" authorId="0">
      <text>
        <r>
          <rPr>
            <sz val="9"/>
            <color indexed="81"/>
            <rFont val="Tahoma"/>
            <family val="2"/>
            <charset val="204"/>
          </rPr>
          <t>Присваивается по баллу за обеспечение выполнения следующих критериев внедрения (использования):                                                            а) разработаны локальные правовые акты внедрения (использования) ИКТ;
б) имеются соответствующие технические средства для обеспечения внедрения (использования) ИКТ;
в) имеются соответствующие программные средства для обеспечения внедрения (использования) ИКТ;
г) имеется в штате персонал, необходимый для внедрения (использования) ИКТ;
д) доказана эффективность (получены практические результаты) по итогам использования ИКТ.  
В оценке указываетсся сумма баллов.</t>
        </r>
      </text>
    </comment>
    <comment ref="C115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  <comment ref="C116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</commentList>
</comments>
</file>

<file path=xl/comments2.xml><?xml version="1.0" encoding="utf-8"?>
<comments xmlns="http://schemas.openxmlformats.org/spreadsheetml/2006/main">
  <authors>
    <author>Поклад Евгений Андреевич</author>
  </authors>
  <commentList>
    <comment ref="B59" authorId="0">
      <text>
        <r>
          <rPr>
            <sz val="9"/>
            <color indexed="81"/>
            <rFont val="Tahoma"/>
            <family val="2"/>
            <charset val="204"/>
          </rPr>
          <t xml:space="preserve">
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
</t>
        </r>
      </text>
    </comment>
  </commentList>
</comments>
</file>

<file path=xl/sharedStrings.xml><?xml version="1.0" encoding="utf-8"?>
<sst xmlns="http://schemas.openxmlformats.org/spreadsheetml/2006/main" count="467" uniqueCount="278">
  <si>
    <t>Среднесписочная численность рабочий за последние 3 месяца</t>
  </si>
  <si>
    <t>%</t>
  </si>
  <si>
    <t>ед.</t>
  </si>
  <si>
    <t>6.1 внедрение в городе технологии региональной государственной цифровой платформы "Умный город(регион)";</t>
  </si>
  <si>
    <t>Отчество ( если таковое имеется)</t>
  </si>
  <si>
    <t>Занимаемая должность служащего</t>
  </si>
  <si>
    <t>1.1 удельный вес количества административных процедур, осуществляемых респондентом в электронной форме, в общем количестве осуществляемых ими административных процедур</t>
  </si>
  <si>
    <t>1.3 удельный вес количества административных процедур, осуществляемых респондентом в электронной форме через единый портал услуг общегосударственной информационной системы, в общем количестве осуществляемых ими административных процедур</t>
  </si>
  <si>
    <t>из них поданных физическими лицами;</t>
  </si>
  <si>
    <t>1.4 удельный вес количества электронных услуг, оказываемых респондентом, в общем количестве оказываемых услуг:</t>
  </si>
  <si>
    <t>1.5 удельный вес электронных документов, передаваемых по системе межведомственного и ведомственных систем электронного документооборота, в общем документообороте респондента;</t>
  </si>
  <si>
    <t>1.6 удельный вес электронных услуг (административных процедур), оказываемых (осуществляемых) в электронной форме респондентом физическим лицам с использованием биометрических документов, в общем количестве оказываемых респондентом электронных услуг (административных процедур).</t>
  </si>
  <si>
    <t>2.1 наличие у респондента юридического лица, подчиненного ему (входящего в его систему), определенного законодательством как ”офис цифровизации“ (далее – ”офис цифровизации“);</t>
  </si>
  <si>
    <t>Информацию на вопрос 2.1 предоставляют только органы государственного управления, Минский городской и областные исполкомы</t>
  </si>
  <si>
    <t>-</t>
  </si>
  <si>
    <t>необходимо заполнение вручную</t>
  </si>
  <si>
    <t>необходимо выбрать из предложенных вариантов</t>
  </si>
  <si>
    <t>Вопрос</t>
  </si>
  <si>
    <t>Ответ</t>
  </si>
  <si>
    <t>№</t>
  </si>
  <si>
    <t>3. Уровень цифровой трансформации отрасли при использовании в ключевых бизнес-процессах следующих современных технологий для работы с информацией</t>
  </si>
  <si>
    <t>2. Уровень цифрового развития отраслей:</t>
  </si>
  <si>
    <t>1. Уровень внедрения технологий ”электронного правительства“:</t>
  </si>
  <si>
    <t>Балл отражает текущую ступень внедрения (использования) ИКТ:
 0 баллов: отсутствует/данные не предоставлены;
 1 балл: утвержден соответствующий план/стратегия/программа и т. п. внедрения ИКТ-решения;
 2 балла: завершен этап приобретения/разработки соответствующих ИКТ-решений;
 3 балла: внедрены соответствующие ИКТ-решения;
 4 балла: ИКТ-решения обеспечивают поддержку бизнес-процессов;
 5 баллов: получен результат от внедрения соответствующих ИКТ-решений.</t>
  </si>
  <si>
    <t>4. Уровень внедрения и развития государственных цифровых платформ и информационных систем (ресурсов) в отрасли:</t>
  </si>
  <si>
    <t>Наличие государственной цифровой платформы для управления отраслью;</t>
  </si>
  <si>
    <t>5. Уровень информатизации реального сектора экономики:</t>
  </si>
  <si>
    <t>6. Уровень цифрового развития административно-территориальных единиц (далее – АТЕ):</t>
  </si>
  <si>
    <t>Показатель</t>
  </si>
  <si>
    <t>Значение</t>
  </si>
  <si>
    <t>Актуально</t>
  </si>
  <si>
    <t>Да</t>
  </si>
  <si>
    <r>
      <rPr>
        <b/>
        <sz val="14"/>
        <rFont val="Times New Roman"/>
        <family val="1"/>
        <charset val="204"/>
      </rPr>
      <t>2.    Уровень цифрового развития</t>
    </r>
  </si>
  <si>
    <r>
      <rPr>
        <b/>
        <sz val="14"/>
        <rFont val="Times New Roman"/>
        <family val="1"/>
        <charset val="204"/>
      </rPr>
      <t xml:space="preserve">1.    </t>
    </r>
    <r>
      <rPr>
        <sz val="14"/>
        <rFont val="Times New Roman"/>
        <family val="1"/>
        <charset val="204"/>
      </rPr>
      <t>У</t>
    </r>
    <r>
      <rPr>
        <b/>
        <sz val="14"/>
        <rFont val="Times New Roman"/>
        <family val="1"/>
        <charset val="204"/>
      </rPr>
      <t>ровень внедрения технологий ’’электронного правительства</t>
    </r>
    <r>
      <rPr>
        <b/>
        <vertAlign val="superscript"/>
        <sz val="14"/>
        <rFont val="Times New Roman"/>
        <family val="1"/>
        <charset val="204"/>
      </rPr>
      <t>11</t>
    </r>
  </si>
  <si>
    <t>3.    Уровень цифровой трансформации при использовании в ключевых бизнес-процессах следующих современных технологий для работы с информацией</t>
  </si>
  <si>
    <t xml:space="preserve">4.    Уровень внедрения и развития государственных цифровых платформ и информационных систем (ресурсов) </t>
  </si>
  <si>
    <r>
      <rPr>
        <b/>
        <sz val="14"/>
        <rFont val="Times New Roman"/>
        <family val="1"/>
        <charset val="204"/>
      </rPr>
      <t>5.    Уровень информатизации реального сектора экономики</t>
    </r>
  </si>
  <si>
    <r>
      <rPr>
        <b/>
        <sz val="14"/>
        <rFont val="Times New Roman"/>
        <family val="1"/>
        <charset val="204"/>
      </rPr>
      <t>6.    Уровень цифрового развития административно-территориальных единиц</t>
    </r>
  </si>
  <si>
    <t>4.2 доля подчиненных (входящих в состав, систему) организаций, использующих сервисы государственной цифровой платформы для управления отраслью, в общем количестве таких организаций;</t>
  </si>
  <si>
    <t>Информацию на вопрос 4.1 предоставляют только органы государственного управления, Минский городской и областные исполкомы</t>
  </si>
  <si>
    <t>Информацию на вопросы 6.4.1-6.4.2 предоставляют только Минский городской и областные исполкомы</t>
  </si>
  <si>
    <t>Информацию на вопросы 6.2-6.8 предоставляют те организации, которые осуществляют деятельность в указанных направлениях (ЖКХ, транспорт, медицина, образование и т.д.). Иные организации имеют право не предоставлять данные</t>
  </si>
  <si>
    <t>Информацию на вопросы 6.6.1-6.6.3 предоставляют только Минский городской и областные исполкомы</t>
  </si>
  <si>
    <t>6.6.1. доля населенных пунктов в АТЕ, включенных в республиканскую информационную систему автоматизированного мониторинга окружающей среда!, в общем количестве населенных пунктов в АТЕ;</t>
  </si>
  <si>
    <t>В случае неактуальности показателя, ячейку в столбце значения  оставлять пустой</t>
  </si>
  <si>
    <t>На вопросы 2.2 - 2.3 ответ предоставляют организации, законодательно определенные как ’’офисы цифровизации“</t>
  </si>
  <si>
    <t>1 ИКТ - информационно-коммуникационные технологии</t>
  </si>
  <si>
    <t>балл</t>
  </si>
  <si>
    <t>да / нет</t>
  </si>
  <si>
    <t>Количество административных процедур, осуществляемых государственными органами и организациями в электронном виде в отношении юридических лиц и индивидуальных предпринимателей;</t>
  </si>
  <si>
    <t>Количество административных процедур, осуществляемых через единый портал электронных услуг общегосударственной автоматизированной информационной системы в отношении физических лиц;</t>
  </si>
  <si>
    <t>Количество электронных услуг, оказываемых государственными органами и организациями, юридическим лицам и индивидуальным предпринимателям;</t>
  </si>
  <si>
    <t>Количество электронных услуг, оказываемых государственными органами и организациями, физическим лицам;</t>
  </si>
  <si>
    <t>Количество электронных документов, передаваемых по системе межведомственного и ведомственных систем электронного документооборота;</t>
  </si>
  <si>
    <t>Количество электронных услуг (административных процедур), оказываемых (осуществляемых) в электронной форме государственным органом или организацией физическим лицам с использованием биометрических документов;</t>
  </si>
  <si>
    <t>Общее количество услуг (административных процедур), оказываемых (осуществляемых) в отношении физических лиц.</t>
  </si>
  <si>
    <t>Объем услуг (работ), оказываемых (выполняемых) ”офисом цифровизации“ самостоятельно, без привлечения субподрядчиков, оказанных государственному органу (государственной организации) при выполнении своих функций;</t>
  </si>
  <si>
    <t>Количество специалистов ИКТ, выполняющих задачи по вопросам цифрового развития в государственном органе (организации), осваивающих образовательные программы в сфере цифрового развития не менее одного раза в три года;</t>
  </si>
  <si>
    <t>Количество работников государственного органа (организации), не являющихся специалистами ИКТ, принимающих участие не менее одного раза в три года в мероприятиях, направленных на приобретение теоретических знаний и практического опыта в сфере цифрового развития;</t>
  </si>
  <si>
    <t>Количество специалистов ИКТ работающих в отрасли;</t>
  </si>
  <si>
    <t>Общая списочной численность работников рассматриваемой отрасли.</t>
  </si>
  <si>
    <t>Количество подчиненных (входящих в состав, систему) организаций, использующих сервисы отраслевой государственной цифровой платформы, работающих в отрасли;</t>
  </si>
  <si>
    <t>Количество ведомственных информационных систем (ресурсов) государственных органов и организаций, интегрированных с государственной цифровой платформой для управления отраслью;</t>
  </si>
  <si>
    <t>Количество ведомственных информационных систем (ресурсов) государственных организаций, интегрированных c общегосударственной автоматизированной информационной системой;</t>
  </si>
  <si>
    <t>Количество реализованных мероприятий в сфере цифрового развития;</t>
  </si>
  <si>
    <t>Количество реализованных мероприятий в сфере пилотных проектов в сфере цифрового развития;</t>
  </si>
  <si>
    <t>Общее количество мероприятий и пилотных проектов в сфере цифрового развития, реализованных в Республике Беларусь в отчетном году.</t>
  </si>
  <si>
    <t>Количество производителей товаров, работ (услуг), присутствующих на электронных торговых площадках;</t>
  </si>
  <si>
    <t>Уровень цифровизации вспомогательных бизнес-процессов;</t>
  </si>
  <si>
    <t>Уровень цифровизации управленческих бизнес-процессов;</t>
  </si>
  <si>
    <t>Уровень цифровизации основных бизнес-процессов;</t>
  </si>
  <si>
    <t>Степень интеграции оцифрованных бизнес-процессов;</t>
  </si>
  <si>
    <t>Наличие цифрового двойника организации.</t>
  </si>
  <si>
    <t>Уровень внедрения и использования решений, обеспечивающих информатизацию процессов проектирования и подготовки основных рабочих процессов;</t>
  </si>
  <si>
    <t>Уровень внедрения и использования решений, обеспечивающих информатизацию процессов управления персоналом;</t>
  </si>
  <si>
    <t>Уровень внедрения и использования решений, обеспечивающих информатизацию процессов управления цепями поставок;</t>
  </si>
  <si>
    <t>Уровень внедрения и использования решений, обеспечивающих информатизацию контроля качества;</t>
  </si>
  <si>
    <t>Уровень внедрения и использования решений, обеспечивающих информатизацию маркетинговой деятельности;</t>
  </si>
  <si>
    <t>Уровень внедрения и использования решений, обеспечивающих информатизацию процессов управления реализацией выпускаемой продукции, выполняемых работ, оказываемых услуг;</t>
  </si>
  <si>
    <t>Уровень внедрения и использования решений, обеспечивающих информатизацию процессов управления складской логистикой;</t>
  </si>
  <si>
    <t>Уровень внедрения и использования решений, обеспечивающих информатизацию процессов управления жизненным циклом изделия;</t>
  </si>
  <si>
    <t>Среднесписочная численность рабочих за последние 3 месяца</t>
  </si>
  <si>
    <t>Уровень внедрения и использования решений, обеспечивающих информатизацию процессов управления транспортной логистикой;</t>
  </si>
  <si>
    <t>Уровень внедрения и использования решений, обеспечивающих информатизацию процессов управления автоматизированным производством и (или) отдельными техническими средствами и технологическими процессами;</t>
  </si>
  <si>
    <t>Количество городов в области (районов в г. Минске), внедривших технологии региональной государственной цифровой платформы ”Умный город (регион) “;</t>
  </si>
  <si>
    <t>Общее количество городов в области (районов в г. Минске).</t>
  </si>
  <si>
    <t>Количество камер видеонаблюдения в населенном пункте, подключенных к республиканской системе мониторинга общественной безопасности;</t>
  </si>
  <si>
    <t>Количество населенных пунктов 
(с населением более 3 тыс. человек) АТЕ, охваченных интеллектуальными транспортными системами;</t>
  </si>
  <si>
    <t>Количество оснащенных электронными табло остановочных пунктов маршрутных транспортных средств;</t>
  </si>
  <si>
    <t>Количество парковок, оборудованных системой управления дорожным движением и городским парковочным пространством на основе применения средств интеллектуальных транспортных систем;</t>
  </si>
  <si>
    <t>Количество многоквартирных жилых домов, оснащенных автоматизированными интеллектуальными системами управления зданиями;</t>
  </si>
  <si>
    <t>Количество многоквартирных жилых домов, подключенных к унифицированным системам управления, контроля, учета информации инженерных систем;</t>
  </si>
  <si>
    <t>Количество объектов культурной инфраструктуры АТЕ, представленных в сети Интернет посредством специализированных сайтов и приложений;</t>
  </si>
  <si>
    <t>Количество услуг в сфере культуры, оказанных по заказам потребителей с использованием цифровых технологий;</t>
  </si>
  <si>
    <t>Количество населенных пунктов в АТЕ, включенных в республиканскую информационную систему автоматизированного мониторинга окружающей среды;</t>
  </si>
  <si>
    <t>Количество государственных организаций здравоохранения, оказывающих медицинскую помощь в амбулаторных и стационарных условиях, подключенных к централизованной информационной системе здравоохранения и(или) использующих централизованные электронные сервисы;</t>
  </si>
  <si>
    <r>
      <rPr>
        <b/>
        <sz val="14"/>
        <rFont val="Times New Roman"/>
        <family val="1"/>
        <charset val="204"/>
      </rPr>
      <t>Информация об ответственном за заполнение</t>
    </r>
  </si>
  <si>
    <t>Наименование организации</t>
  </si>
  <si>
    <t>Ведомственная подчиненность</t>
  </si>
  <si>
    <t>Юридический адрес</t>
  </si>
  <si>
    <t>Область</t>
  </si>
  <si>
    <t>Район</t>
  </si>
  <si>
    <r>
      <t xml:space="preserve">УНП </t>
    </r>
    <r>
      <rPr>
        <i/>
        <sz val="14"/>
        <rFont val="Times New Roman"/>
        <family val="1"/>
        <charset val="204"/>
      </rPr>
      <t>(при наличии)</t>
    </r>
  </si>
  <si>
    <t>Фамилия</t>
  </si>
  <si>
    <t>Имя</t>
  </si>
  <si>
    <t>Контактный телефон</t>
  </si>
  <si>
    <t>Электронная почта</t>
  </si>
  <si>
    <r>
      <rPr>
        <sz val="14"/>
        <color rgb="FF242424"/>
        <rFont val="Times New Roman"/>
        <family val="1"/>
        <charset val="204"/>
      </rPr>
      <t>Количество организаций здравоохранения, оказывающих медицинскую помощь в амбулаторных и стационарных условиях, использующих электронные медицинские карты пациента</t>
    </r>
    <r>
      <rPr>
        <sz val="14"/>
        <rFont val="Times New Roman"/>
        <family val="1"/>
        <charset val="204"/>
      </rPr>
      <t>;</t>
    </r>
  </si>
  <si>
    <t>из них в отношении юридических лиц и индивидуальных предпринимателей;</t>
  </si>
  <si>
    <t>из них в отношении физических лиц;</t>
  </si>
  <si>
    <t>1.2 удельный вес количества административных процедур, осуществляемых государственным органом/организацией в электронной форме через общегосударственную автоматизированную информационную систему, в общем количестве таких процедур:</t>
  </si>
  <si>
    <t>из них поданных юридическими лицами и индивидуальными предпринимателями;</t>
  </si>
  <si>
    <t>2.3 удельный вес услуг (работ), оказываемых ’’офисом цифровизации“ самостоятельно и без привлечения субподрядчиков, в общем количестве услуг;</t>
  </si>
  <si>
    <t>2.4 доля специалистов ИКТ, выполняющих задачи по вопросам цифрового развития в организации, осваивающих образовательные программы в сфере цифрового развития не менее одного раза в три года, в списочной численности работников;</t>
  </si>
  <si>
    <t>2.5 доля работников, не явля ихся специалистами Т, принимающих участие не менее одного раза в три года в мероприятиях, направленных на приобретение теоретических знаний и практического опта в сфере цифрового развития, в списочной численности работников организации;</t>
  </si>
  <si>
    <t>2.6 доля специалистов ИКТ в общем числе работников.</t>
  </si>
  <si>
    <t>3.1 технологии искусственного интеллекта;</t>
  </si>
  <si>
    <t>3.2 технологии обработки и анализа больших массивов данных;</t>
  </si>
  <si>
    <t>3.3 технологии робототехники;</t>
  </si>
  <si>
    <t>3.4 технологии распределенного реестра;</t>
  </si>
  <si>
    <t>3.5 технологии беспроводной связи;</t>
  </si>
  <si>
    <t>3.6 технологии виртуальной и дополненной реальности.</t>
  </si>
  <si>
    <t>4.1 наличие государственной цифровой платформы для управления отраслью;</t>
  </si>
  <si>
    <t>4.3 доля информационных систем (ресурсов) организации, интегрированных с государственной цифровой платформой для управления отраслью, в общем количестве таких систем (ресурсов);</t>
  </si>
  <si>
    <t>4.4 доля информационных систем (ресурсов) организации, интегрированных c общегосударственной автоматизированной информационной системой, в общем количестве таких систем (ресурсов);</t>
  </si>
  <si>
    <t>4.5 количество реализованных мероприятий и пилотных проектов в сфере цифрового развития.</t>
  </si>
  <si>
    <t>5.1 уровень внедрения и использования решений, обеспечивающих информатизацию процессов:</t>
  </si>
  <si>
    <t>5.1.1. управления персоналом;</t>
  </si>
  <si>
    <t>5.1.2. проектирования и подготовки основных рабочих процессов;</t>
  </si>
  <si>
    <t>5.1.3. управления поставками;</t>
  </si>
  <si>
    <t>5.1.4. управления контролем качества выпускаемой продукции, выполняемых работ, оказываемых услуг;</t>
  </si>
  <si>
    <t>5.1.5. управления маркетинговой деятельностью;</t>
  </si>
  <si>
    <t>5.1.6. реализации выпускаемой продукции, выполняемых работ, оказываемых услуг;</t>
  </si>
  <si>
    <t>5.1.7. управления жизненным циклом изделия;</t>
  </si>
  <si>
    <t>5.1.8. управления складской логистикой;</t>
  </si>
  <si>
    <t>5.1.9. управления транспортной логистикой;</t>
  </si>
  <si>
    <t>5.1.10. управления автоматизированным производством и (или) отдельными техническими средствами и технологическими процессами;</t>
  </si>
  <si>
    <t>5.2 присутствие организации в роли производителя товаров, работ (услуг) на электронных торговых площадках;</t>
  </si>
  <si>
    <t>5.3 уровень "цифровой зрелости“ государственных организаций:</t>
  </si>
  <si>
    <t>5.3.1. уровень цифровизации вспомогательных бизнеспроцессов;</t>
  </si>
  <si>
    <t>5.3.2. уровень цифровизации управленческих бизнеспроцессов;</t>
  </si>
  <si>
    <t>5.3.3. уровень цифровизации основных бизнес-процессов;</t>
  </si>
  <si>
    <t>5.3.4. степень интеграции оцифрованных бизнес-процессов;</t>
  </si>
  <si>
    <t>5.3.5. наличие цифрового двойника организации.</t>
  </si>
  <si>
    <t>6.2 количество камер видеонаблюдения, подключенных к республиканской системе мониторинга общественной безопасности, от общего числа камер организаций;</t>
  </si>
  <si>
    <t>6.3 управление транспортной системой:</t>
  </si>
  <si>
    <t>6.3.1. охват населенных пунктов (с населением более 3 тыс. человек) интеллектуальными транспортными системами;</t>
  </si>
  <si>
    <t>6.3.2. доля пассажирских транспортных средств, оснащенных универсальной системой управления транспортными средствами с подключением к системе электронных табло, в общем количестве транспортных средств, выполняющих автомобильные перевозки пассажиров в регулярном сообщении и перевозки пассажиров городским электрическим транспортом;</t>
  </si>
  <si>
    <t>6.3.3. доля оснащенных электронными табло остановочных пунктов маршрутных транспортных средств в общем количестве остановочных пунктов маршрутных транспортных средств;</t>
  </si>
  <si>
    <t>6.3.4. доля пассакирских транспортных средств, оборудованных автоматизированной системой оплат и контроля проезда, в общем количестве транспортных средств, выполняющих автомобильные перевозки пассакиров в регулярном сообщении и перевозки пассакиров городским электрическим транспортом;</t>
  </si>
  <si>
    <t>6.3.5. доля парковок, оборудованных системой управления дорожным движением и городским парковочным пространством на основе применения средств интеллектуальных транспортных систем, в общем количестве парковок;</t>
  </si>
  <si>
    <t>6.4 уровень цифрового развития жилищно-коммунального хозяйства:</t>
  </si>
  <si>
    <t>6.4.1. доля многоквартирных жидах домов, оснащенных автоматизированными интеллектуальными системами управления зданиями, в общем количестве многоквартирных жилых домов;</t>
  </si>
  <si>
    <t>6.4.2. доля многоквартирных жидах домов, подключенных к унифицированным системам управления, контроля, учета информации июкенерных систем, в общем количестве многоквартирных жилых домов;</t>
  </si>
  <si>
    <t>6.5 уровень цифрового развития в сфере культуры:</t>
  </si>
  <si>
    <t>6.5.1. доля объектов культурной инфраструктуры АТЕ, представленных в глобальной компьютерной сети Интернет посредством специализированных сайтов и приложений, в их общем количестве в АТЕ;</t>
  </si>
  <si>
    <t>6.5.2. доля услуг в сфере культуры, оказанных по заказам потребителей с использованием цифровых технологий, в общем количестве оказанных услуг в сфере культуры в АТЕ;</t>
  </si>
  <si>
    <t>6.6 уровень цифрового развития в сфере экологии:</t>
  </si>
  <si>
    <t>6.6.2. наличие в АТЕ автоматизированной систем мониторинга в сфере обращения с твердыми коммунальными отходами;</t>
  </si>
  <si>
    <t>6.6.3. наличие в АТЕ автоматизированной систем дистанционного контроля питьевой вод;</t>
  </si>
  <si>
    <t>6.7 уровень цифрового развития в сфере образования:</t>
  </si>
  <si>
    <t>6.7.1. подключение учреждения образования к республиканской информационно-образовательной среде и (или) охват государственными электронными образовательными сервисами;</t>
  </si>
  <si>
    <t>6.7.2. наличие в учреждении образования дистанционной формы получения образования с применением цифровых технологий;</t>
  </si>
  <si>
    <t>6.8 уровень цифрового развития в сфере здравоохранения:</t>
  </si>
  <si>
    <t>6.8.1. оказание государственной организацией здравоохранения медицинской помощи в амбулаторных и стационарных условиях, с подключением к централизованной информационной системе здравоохранения и (или) с использованием централизованных электронных сервисов;</t>
  </si>
  <si>
    <t>6.8.2. оказание государственной организацией здравоохранения медицинской помощи в амбулаторных и стационарных условиях с использованием электронных медицинских карт пациента;</t>
  </si>
  <si>
    <t>6.8.3. подключение организации здравоохранения к электронному сервису заказа талонов.</t>
  </si>
  <si>
    <r>
      <rPr>
        <b/>
        <sz val="14"/>
        <rFont val="Times New Roman"/>
        <family val="1"/>
        <charset val="204"/>
      </rPr>
      <t>Наименование показателя</t>
    </r>
  </si>
  <si>
    <r>
      <rPr>
        <b/>
        <sz val="14"/>
        <rFont val="Times New Roman"/>
        <family val="1"/>
        <charset val="204"/>
      </rPr>
      <t>Значение</t>
    </r>
  </si>
  <si>
    <r>
      <rPr>
        <b/>
        <sz val="14"/>
        <rFont val="Times New Roman"/>
        <family val="1"/>
        <charset val="204"/>
      </rPr>
      <t>Единица измерения</t>
    </r>
  </si>
  <si>
    <r>
      <t>2.2 доля специалистов в области ИКТ</t>
    </r>
    <r>
      <rPr>
        <vertAlign val="superscript"/>
        <sz val="14"/>
        <rFont val="Times New Roman"/>
        <family val="1"/>
        <charset val="204"/>
      </rPr>
      <t>1</t>
    </r>
    <r>
      <rPr>
        <sz val="14"/>
        <rFont val="Times New Roman"/>
        <family val="1"/>
        <charset val="204"/>
      </rPr>
      <t xml:space="preserve"> в списочной численности работников ”офиса цифровизации“;</t>
    </r>
  </si>
  <si>
    <t>Информацию на вопрос 6.3.5 предоставляют только Минский городской и областные исполкомы</t>
  </si>
  <si>
    <t>Информацию на вопрос 6.3.3 предоставляют только Минский городской и областные исполкомы</t>
  </si>
  <si>
    <t>Информацию на вопрос 6.1 предоставляют только Минский городской и областные исполкомы</t>
  </si>
  <si>
    <t>Информацию на вопрос 6.3.1 предоставляют только Минский городской и областные исполкомы</t>
  </si>
  <si>
    <t>Общее количество подчиненных (входящих в состав, систему) организаций, работающих в отрасли;</t>
  </si>
  <si>
    <t>Общее количество ведомственных информационных систем (ресурсов) в отрасли;</t>
  </si>
  <si>
    <t xml:space="preserve"> </t>
  </si>
  <si>
    <t>Информацию на вопросы 69-70 предоставляют только Минский городской и областные исполкомы</t>
  </si>
  <si>
    <t>Информацию на вопросы 72-73 предоставляют только Минский городской и областные исполкомы</t>
  </si>
  <si>
    <t>Информацию на вопрос 19 предоставляют только органы государственного управления, Минский городской и областные исполкомы</t>
  </si>
  <si>
    <t>На вопросы 20 - 23 ответ предоставляют организации, законодательно определенные как ’’офисы цифровизации“</t>
  </si>
  <si>
    <r>
      <rPr>
        <b/>
        <sz val="14"/>
        <rFont val="Times New Roman"/>
        <family val="1"/>
        <charset val="204"/>
      </rPr>
      <t>Информация о респонденте</t>
    </r>
  </si>
  <si>
    <t>ОБЩАЯ ИНФОРМАЦИЯ</t>
  </si>
  <si>
    <t>ОПРОСНАЯ ФОРМА оценки уровня цифрового развития отраслей экономики и административно-территориальных единиц</t>
  </si>
  <si>
    <t>ПОКАЗАТЕЛИ УРОВНЯ ЦИФРОВОГО РАЗВИТИЯ ОТРАСЛЕЙ ЭКОНОМИКИ И АДМИНИСТРАТИВНО-ТЕРРИТОРИАЛЬНЫХ ЕДИНИЦ</t>
  </si>
  <si>
    <t>Использование в ключевых бизнес-процессах технологии беспроводной связи;</t>
  </si>
  <si>
    <t>Использование в ключевых бизнес-процессах технологии распределенного реестра;</t>
  </si>
  <si>
    <t>Использование в ключевых бизнес-процессах технологии робототехники;</t>
  </si>
  <si>
    <t>Использование в ключевых бизнес-процессах технологии обработки и анализа больших массивов данных;</t>
  </si>
  <si>
    <t>Использование в ключевых бизнес-процессах технологии виртуальной и дополненной реальности.</t>
  </si>
  <si>
    <t>Общая списочной численность работников государственного органа (организации);</t>
  </si>
  <si>
    <t>Общее количество услуг (работ), оказанных государственному органу (государственной организации) при выполнении функций ”офиса цифровизации“;</t>
  </si>
  <si>
    <t>Наличие у государственного органа (государственной организации) ”офиса цифровизации“;</t>
  </si>
  <si>
    <t>Количество специалистов в области ИКТ ”офиса цифровизации“;</t>
  </si>
  <si>
    <t>Общая списочная численность работников ”офиса цифровизации“;</t>
  </si>
  <si>
    <t>Общее количество административных процедур, осуществляемых государственными органами и организациями в отношении юридических лиц и индивидуальных предпринимателей;</t>
  </si>
  <si>
    <t>Количество административных процедур, осуществляемых государственными органами и организациями в электронном виде в отношении физических лиц;</t>
  </si>
  <si>
    <t>Общее количество административных процедур, осуществляемых государственными органами и организациями в отношении физических лиц;</t>
  </si>
  <si>
    <t>Количество административных процедур, осуществляемых через единый портал электронных услуг общегосударственной автоматизированной информационной системы в отношении юридических лиц и индивидуальных предпринимателей;</t>
  </si>
  <si>
    <t>Общее количество поданных заявлений в государственные органы 
и организации от юридических лиц 
и индивидуальных предпринимателей;</t>
  </si>
  <si>
    <t>Количество поданных через единый портал электронных услуг общегосударственной автоматизированной информационной системы заявлений на осуществление административных процедур от физических лиц;</t>
  </si>
  <si>
    <t>Общее количество поданных заявлений в государственные органы и организации от физических лиц;</t>
  </si>
  <si>
    <t>Общее количество услуг, оказываемых государственными органами и организациями, юридическим лицам и индивидуальным предпринимателям;</t>
  </si>
  <si>
    <t>Общее количество услуг, оказываемых государственными органами и организациями, физическим лицам;</t>
  </si>
  <si>
    <t>Общий объем документооборота государственного органа (организации);</t>
  </si>
  <si>
    <t>Использование в ключевых бизнес-процессах технологии искусственного интеллекта;</t>
  </si>
  <si>
    <t>Общее количество производителей товаров, работ (услуг) в системе респондента;</t>
  </si>
  <si>
    <t>Общее камер, задействованных в обеспечении общественной безопасности рассматриваемой АТЕ;</t>
  </si>
  <si>
    <t>Общее количество населенных пунктов (с населением более 3 тыс. человек) АТЕ;</t>
  </si>
  <si>
    <t>Количество пассажирских транспортных средств, оснащенных универсальной системой управления транспортными средствами 
с подключением к системе электронных табло;</t>
  </si>
  <si>
    <t>Общее количество транспортных средств, выполняющих автомобильные перевозки пассажиров в регулярном сообщении и перевозки пассажиров городским электрическим транспортом АТЕ;</t>
  </si>
  <si>
    <t>Общее количество парковок АТЕ;</t>
  </si>
  <si>
    <t>Общее количество многоквартирных жилых домов АТЕ;</t>
  </si>
  <si>
    <t>Общее количество объектов культурной инфраструктуры АТЕ;</t>
  </si>
  <si>
    <t>Общее количество оказанных услуг в сфере культуры в АТЕ;</t>
  </si>
  <si>
    <t>Общее количество населенных пунктов в АТЕ;</t>
  </si>
  <si>
    <t>Наличие в АТЕ автоматизированной системы мониторинга в сфере обращения с твердыми коммунальными отходами;</t>
  </si>
  <si>
    <t>Наличие в АТЕ автоматизированной системы дистанционного контроля питьевой воды;</t>
  </si>
  <si>
    <t>Количество учреждений образования, подключенных к республиканской информационно-образовательной среде и(или) охваченных государственными электронными образовательными сервисами;</t>
  </si>
  <si>
    <t>Общее количество учреждений образования в АТЕ.</t>
  </si>
  <si>
    <t>Количество учреждений образования, обеспечивающих дистанционную форму получения образования с применением цифровых технологий;</t>
  </si>
  <si>
    <r>
      <t xml:space="preserve">Общее количество </t>
    </r>
    <r>
      <rPr>
        <sz val="14"/>
        <color rgb="FF242424"/>
        <rFont val="Times New Roman"/>
        <family val="1"/>
        <charset val="204"/>
      </rPr>
      <t>государственных организаций здравоохранения, оказывающих медицинскую помощь в амбулаторных и стационарных условиях</t>
    </r>
    <r>
      <rPr>
        <sz val="14"/>
        <color rgb="FF212121"/>
        <rFont val="Times New Roman"/>
        <family val="1"/>
        <charset val="204"/>
      </rPr>
      <t xml:space="preserve"> АТЕ;</t>
    </r>
  </si>
  <si>
    <r>
      <t xml:space="preserve">Общее количество </t>
    </r>
    <r>
      <rPr>
        <sz val="14"/>
        <color rgb="FF242424"/>
        <rFont val="Times New Roman"/>
        <family val="1"/>
        <charset val="204"/>
      </rPr>
      <t>организаций здравоохранения в АТЕ;</t>
    </r>
  </si>
  <si>
    <r>
      <t xml:space="preserve">Количество </t>
    </r>
    <r>
      <rPr>
        <sz val="14"/>
        <color rgb="FF242424"/>
        <rFont val="Times New Roman"/>
        <family val="1"/>
        <charset val="204"/>
      </rPr>
      <t>организаций здравоохранения, подключенных к электронному сервису заказа талонов.</t>
    </r>
  </si>
  <si>
    <r>
      <rPr>
        <b/>
        <sz val="14"/>
        <rFont val="Times New Roman"/>
        <family val="1"/>
        <charset val="204"/>
      </rPr>
      <t xml:space="preserve">ИКТ </t>
    </r>
    <r>
      <rPr>
        <sz val="14"/>
        <rFont val="Times New Roman"/>
        <family val="1"/>
        <charset val="204"/>
      </rPr>
      <t>-  информационно-коммуникационные технологии</t>
    </r>
  </si>
  <si>
    <t>Информацию на вопрос 61-62 предоставляют только Минский городской и областные исполкомы</t>
  </si>
  <si>
    <t>Информацию на вопрос 54-55 предоставляют только Минский городской и областные исполкомы</t>
  </si>
  <si>
    <t>Город Минск</t>
  </si>
  <si>
    <t>Информацию на вопросы 83-84 предоставляют только Минский городской и областные исполкомы</t>
  </si>
  <si>
    <t>Информацию на вопросы 81-82 предоставляют только областные исполкомы</t>
  </si>
  <si>
    <t>Информацию на вопросы 65-66 предоставляют областные исполкомы</t>
  </si>
  <si>
    <t>*Информацию на вопросы 63-92 предоставляют те организации, которые осуществляют деятельность в указанных направлениях (ЖКХ, транспорт, медицина, образование и т.д.). Иные организации, при отсутствии данных в столбце "Актуальность" в выпадающем списке указывают "неактуально"</t>
  </si>
  <si>
    <t xml:space="preserve">Органы власти и управления, подчиненные Совету Министров Республики Беларусь </t>
  </si>
  <si>
    <t>Категория участников</t>
  </si>
  <si>
    <t>Вопросы, касающиеся категории</t>
  </si>
  <si>
    <t>Государственные организации, подчиненные Совету министров Республики Беларусь</t>
  </si>
  <si>
    <t>Минский городской и областные исполнительные комитеты</t>
  </si>
  <si>
    <t>Государственные органы и организации подчиненные Минскому городскому и областным исполнительным комитетам</t>
  </si>
  <si>
    <t>Городские исполнительные комитеты (кроме Минского городского исполнительного комитета)</t>
  </si>
  <si>
    <t>Государственные органы и организации, подчиненные городским исполнительным комитетам</t>
  </si>
  <si>
    <t>Организации жилищно-коммунального хозяйства государственной формы собственности, подчиненные региональным органам власти и управления, региональным управленческим структурам, либо не имеющим подчинения</t>
  </si>
  <si>
    <t>Учреждения здравоохранения государственной формы собственности, подчиненные региональным органам власти и управления, региональным управленческим структурам, либо не имеющим подчинения</t>
  </si>
  <si>
    <t>Учреждения образования государственной формы собственности, подчиненные региональным органам власти и управления, региональным управленческим структурам, либо не имеющим подчинения</t>
  </si>
  <si>
    <t>Учреждения культуры государственной формы собственности, подчиненные региональным органам власти и управления, региональным управленческим структурам, либо не имеющим подчинения</t>
  </si>
  <si>
    <t>Количество поданных через единый портал электронных услуг общегосударственной автоматизированной информационной системы заявлений на осуществление административных процедур от юридических лиц и индивидуальных предпринимателей;</t>
  </si>
  <si>
    <t>Количество пассажирских транспортных средств, оборудованных автоматизированной системой оплаты и контроля проезда;</t>
  </si>
  <si>
    <t>общая информация, 1-43</t>
  </si>
  <si>
    <t>Если показатель неактуален - в столбце "Актуальность" в выпадающем списке выбрать - "неактуально"</t>
  </si>
  <si>
    <r>
      <rPr>
        <b/>
        <sz val="14"/>
        <rFont val="Times New Roman"/>
        <family val="1"/>
        <charset val="204"/>
      </rPr>
      <t>АТЕ</t>
    </r>
    <r>
      <rPr>
        <sz val="14"/>
        <rFont val="Times New Roman"/>
        <family val="1"/>
        <charset val="204"/>
      </rPr>
      <t xml:space="preserve"> - административно териториальная единица</t>
    </r>
  </si>
  <si>
    <t>Рекомендации по заполнению опросного листа</t>
  </si>
  <si>
    <t> В размещаемой анкете поля, подлежащие заполнению, делятся на два типа:</t>
  </si>
  <si>
    <t>-  ячейки голубого цвета, где данные заполняются вручную;</t>
  </si>
  <si>
    <t>-  ячейки зеленого цвета, где необходимо выбрать один из предложенных вариантов в виде выпадающего списка.</t>
  </si>
  <si>
    <t xml:space="preserve">При заполнении поля «Наименование организации» просим использовать полное наименование организации. </t>
  </si>
  <si>
    <t>При заполнении опросного листа просим делать выбор из выпадающего списка «Актуально / Неактуально» согласно методике по заполнению – для вопросов, непредусмотренных методикой для анкетирования конкретной категории респондентов, просим выбирать «Неактуально» и поле «Значение» оставлять пустым.</t>
  </si>
  <si>
    <t>Для удобства в форме есть примечание для вопросов, требующих оценить в баллах ступень внедрения (использования) ИКТ в организации респондента.</t>
  </si>
  <si>
    <t>Ниже, для удобства указаны категории участников с вопросами обязательными к ответу</t>
  </si>
  <si>
    <t>РЕКОМЕНДАЦИИ ПО ЗАПОЛНЕНИЮ</t>
  </si>
  <si>
    <t>Полное наименование организации</t>
  </si>
  <si>
    <t xml:space="preserve">Район </t>
  </si>
  <si>
    <t xml:space="preserve">При заполнении поля наименование организации просим использовать полное наименование организации. </t>
  </si>
  <si>
    <t>Контактный телефон (с кодом)</t>
  </si>
  <si>
    <r>
      <t xml:space="preserve">УНП </t>
    </r>
    <r>
      <rPr>
        <i/>
        <sz val="14"/>
        <rFont val="Times New Roman"/>
        <family val="1"/>
        <charset val="204"/>
      </rPr>
      <t>(при наличии, при отсутствии указать УНП головной организации)</t>
    </r>
  </si>
  <si>
    <t>Ответ предоставляют Органы власти и управления, подчиненные Совету Министров Республики Беларусь, Государственные организации, подчиненные Совету министров Республики Беларусь, Минский городской исполнительный комитет, городские и областные исполнительные комитеты</t>
  </si>
  <si>
    <t>Государственные организации, находящиеся в подчинении (прямом, либо через вышестоящую структуру) к организациям, входящим в группы органы власти и управления и государственные организации, подчиненные Совету Министров Республики Беларусь</t>
  </si>
  <si>
    <t xml:space="preserve">(65-66, 81-82 – только областные) </t>
  </si>
  <si>
    <r>
      <t xml:space="preserve">Присваивается по баллу за обеспечение выполнения следующих критериев внедрения (использования):                                                         а) разработаны локальные правовые акты внедрения (использования) ИКТ;
б) имеются соответствующие технические средства для обеспечения внедрения (использования) ИКТ;
в) имеются соответствующие программные средства для обеспечения внедрения (использования) ИКТ;
г) имеется в штате персонал, необходимый для внедрения (использования) ИКТ;
д) доказана эффективность (получены практические результаты) по итогам использования ИКТ.                                                                                                                       </t>
    </r>
    <r>
      <rPr>
        <b/>
        <u/>
        <sz val="16"/>
        <rFont val="Times New Roman"/>
        <family val="1"/>
        <charset val="204"/>
      </rPr>
      <t>В оценке указывается сумма баллов.</t>
    </r>
  </si>
  <si>
    <t>общая информация, 1-18, 20-27,29-53,56-60</t>
  </si>
  <si>
    <t>общая информация,1-4, 11-34, 38-53, 56-60</t>
  </si>
  <si>
    <t>общая информация, 1-43, 54-55,61-64, 67-80, 83-92</t>
  </si>
  <si>
    <t>общая информация, 1-18, 24-34, 36-43, 63-64, 67-80,83-92</t>
  </si>
  <si>
    <t xml:space="preserve">общая информация, 24-27,29-34, 38-53, 56-60, 77-80 </t>
  </si>
  <si>
    <t xml:space="preserve">общая информация, 24-27,29-34, 38-53, 56-60, 74-76 </t>
  </si>
  <si>
    <t xml:space="preserve">общая информация, 24-27,29-34, 38-53, 56-60, 88-92 </t>
  </si>
  <si>
    <t xml:space="preserve">общая информация, 24-27,29-34, 38-53, 56-60,85-87 </t>
  </si>
  <si>
    <t>общая информация, 24-27, 29-34, 38-53, 56-60</t>
  </si>
  <si>
    <t>общая информация, 24-27,29-34, 38-53, 56-60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</si>
</sst>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29" x14ac:knownFonts="1">
    <font>
      <sz val="10"/>
      <name val="Arial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i/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9"/>
      <color indexed="81"/>
      <name val="Tahoma"/>
      <family val="2"/>
      <charset val="204"/>
    </font>
    <font>
      <sz val="8"/>
      <name val="Arial"/>
      <family val="2"/>
      <charset val="204"/>
    </font>
    <font>
      <sz val="14"/>
      <name val="Times New Roman"/>
      <family val="1"/>
      <charset val="204"/>
    </font>
    <font>
      <sz val="12"/>
      <color rgb="FF242424"/>
      <name val="Times New Roman"/>
      <family val="1"/>
      <charset val="204"/>
    </font>
    <font>
      <sz val="14"/>
      <name val="Arial"/>
      <family val="2"/>
      <charset val="204"/>
    </font>
    <font>
      <b/>
      <vertAlign val="superscript"/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rgb="FF242424"/>
      <name val="Times New Roman"/>
      <family val="1"/>
      <charset val="204"/>
    </font>
    <font>
      <sz val="14"/>
      <color rgb="FF212121"/>
      <name val="Times New Roman"/>
      <family val="1"/>
      <charset val="204"/>
    </font>
    <font>
      <vertAlign val="superscript"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6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.5"/>
      <name val="Times New Roman"/>
      <family val="1"/>
      <charset val="204"/>
    </font>
    <font>
      <sz val="11.5"/>
      <name val="Times New Roman"/>
      <family val="1"/>
      <charset val="204"/>
    </font>
    <font>
      <b/>
      <sz val="10"/>
      <name val="Arial"/>
      <family val="2"/>
      <charset val="204"/>
    </font>
    <font>
      <i/>
      <sz val="10"/>
      <name val="Arial"/>
      <family val="2"/>
      <charset val="204"/>
    </font>
    <font>
      <u/>
      <sz val="10"/>
      <color theme="10"/>
      <name val="Arial"/>
      <family val="2"/>
      <charset val="204"/>
    </font>
    <font>
      <sz val="12"/>
      <name val="Times New Roman"/>
      <family val="1"/>
      <charset val="204"/>
    </font>
    <font>
      <u/>
      <sz val="14"/>
      <color theme="10"/>
      <name val="Times New Roman"/>
      <family val="1"/>
      <charset val="204"/>
    </font>
    <font>
      <b/>
      <sz val="9"/>
      <color indexed="81"/>
      <name val="Tahoma"/>
      <family val="2"/>
      <charset val="204"/>
    </font>
  </fonts>
  <fills count="1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39997558519241921"/>
        <bgColor indexed="64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slantDashDot">
        <color indexed="64"/>
      </left>
      <right/>
      <top/>
      <bottom/>
      <diagonal/>
    </border>
    <border>
      <left/>
      <right style="slantDashDot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slantDashDot">
        <color indexed="64"/>
      </left>
      <right/>
      <top style="slantDashDot">
        <color indexed="64"/>
      </top>
      <bottom/>
      <diagonal/>
    </border>
    <border>
      <left/>
      <right style="slantDashDot">
        <color indexed="64"/>
      </right>
      <top style="slantDashDot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25" fillId="0" borderId="0" applyNumberFormat="0" applyFill="0" applyBorder="0" applyAlignment="0" applyProtection="0"/>
  </cellStyleXfs>
  <cellXfs count="157">
    <xf numFmtId="0" fontId="0" fillId="0" borderId="0" xfId="0"/>
    <xf numFmtId="0" fontId="0" fillId="0" borderId="13" xfId="0" applyBorder="1" applyAlignment="1">
      <alignment vertical="top"/>
    </xf>
    <xf numFmtId="0" fontId="0" fillId="0" borderId="0" xfId="0" applyAlignment="1">
      <alignment horizontal="center" vertical="center"/>
    </xf>
    <xf numFmtId="0" fontId="0" fillId="0" borderId="13" xfId="0" applyBorder="1"/>
    <xf numFmtId="0" fontId="8" fillId="0" borderId="13" xfId="0" applyFont="1" applyBorder="1" applyAlignment="1">
      <alignment wrapText="1"/>
    </xf>
    <xf numFmtId="0" fontId="10" fillId="0" borderId="0" xfId="0" applyFont="1" applyAlignment="1">
      <alignment horizontal="justify" vertical="center"/>
    </xf>
    <xf numFmtId="0" fontId="4" fillId="0" borderId="0" xfId="0" applyFont="1" applyAlignment="1">
      <alignment horizontal="center" vertical="center"/>
    </xf>
    <xf numFmtId="0" fontId="0" fillId="0" borderId="13" xfId="0" applyBorder="1" applyAlignment="1">
      <alignment vertical="center" wrapText="1"/>
    </xf>
    <xf numFmtId="0" fontId="6" fillId="3" borderId="23" xfId="0" applyFont="1" applyFill="1" applyBorder="1" applyAlignment="1">
      <alignment horizontal="center" vertical="center"/>
    </xf>
    <xf numFmtId="0" fontId="0" fillId="0" borderId="13" xfId="0" applyFill="1" applyBorder="1"/>
    <xf numFmtId="0" fontId="2" fillId="0" borderId="13" xfId="0" applyFont="1" applyFill="1" applyBorder="1" applyAlignment="1">
      <alignment vertical="center" wrapText="1"/>
    </xf>
    <xf numFmtId="0" fontId="9" fillId="4" borderId="22" xfId="0" applyFont="1" applyFill="1" applyBorder="1" applyAlignment="1">
      <alignment horizontal="left" vertical="center"/>
    </xf>
    <xf numFmtId="0" fontId="1" fillId="0" borderId="0" xfId="0" applyFont="1" applyAlignment="1">
      <alignment wrapText="1"/>
    </xf>
    <xf numFmtId="0" fontId="6" fillId="4" borderId="22" xfId="0" applyFont="1" applyFill="1" applyBorder="1" applyAlignment="1">
      <alignment horizontal="center" vertical="center" wrapText="1"/>
    </xf>
    <xf numFmtId="2" fontId="9" fillId="3" borderId="22" xfId="0" applyNumberFormat="1" applyFont="1" applyFill="1" applyBorder="1" applyAlignment="1">
      <alignment horizontal="center" vertical="center"/>
    </xf>
    <xf numFmtId="0" fontId="9" fillId="3" borderId="22" xfId="0" applyFont="1" applyFill="1" applyBorder="1" applyAlignment="1">
      <alignment horizontal="center" vertical="center"/>
    </xf>
    <xf numFmtId="0" fontId="9" fillId="4" borderId="22" xfId="0" applyFont="1" applyFill="1" applyBorder="1" applyAlignment="1">
      <alignment horizontal="center" vertical="center"/>
    </xf>
    <xf numFmtId="2" fontId="9" fillId="7" borderId="22" xfId="0" applyNumberFormat="1" applyFont="1" applyFill="1" applyBorder="1" applyAlignment="1">
      <alignment horizontal="center" vertical="center"/>
    </xf>
    <xf numFmtId="0" fontId="9" fillId="7" borderId="22" xfId="0" applyFont="1" applyFill="1" applyBorder="1" applyAlignment="1">
      <alignment horizontal="center" vertical="center"/>
    </xf>
    <xf numFmtId="2" fontId="9" fillId="3" borderId="6" xfId="0" applyNumberFormat="1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2" fontId="9" fillId="3" borderId="4" xfId="0" applyNumberFormat="1" applyFont="1" applyFill="1" applyBorder="1" applyAlignment="1">
      <alignment horizontal="center" vertical="center"/>
    </xf>
    <xf numFmtId="2" fontId="9" fillId="3" borderId="16" xfId="0" applyNumberFormat="1" applyFont="1" applyFill="1" applyBorder="1" applyAlignment="1">
      <alignment horizontal="center" vertical="center"/>
    </xf>
    <xf numFmtId="2" fontId="9" fillId="3" borderId="18" xfId="0" applyNumberFormat="1" applyFont="1" applyFill="1" applyBorder="1" applyAlignment="1">
      <alignment horizontal="center" vertical="center"/>
    </xf>
    <xf numFmtId="2" fontId="9" fillId="3" borderId="14" xfId="0" applyNumberFormat="1" applyFont="1" applyFill="1" applyBorder="1" applyAlignment="1">
      <alignment horizontal="center" vertical="center"/>
    </xf>
    <xf numFmtId="164" fontId="9" fillId="3" borderId="14" xfId="0" applyNumberFormat="1" applyFont="1" applyFill="1" applyBorder="1" applyAlignment="1">
      <alignment horizontal="center" vertical="center"/>
    </xf>
    <xf numFmtId="0" fontId="9" fillId="3" borderId="18" xfId="0" applyFont="1" applyFill="1" applyBorder="1" applyAlignment="1">
      <alignment horizontal="center" vertical="center"/>
    </xf>
    <xf numFmtId="1" fontId="9" fillId="3" borderId="18" xfId="0" applyNumberFormat="1" applyFont="1" applyFill="1" applyBorder="1" applyAlignment="1">
      <alignment horizontal="center" vertical="center"/>
    </xf>
    <xf numFmtId="0" fontId="9" fillId="7" borderId="10" xfId="0" applyFont="1" applyFill="1" applyBorder="1" applyAlignment="1">
      <alignment horizontal="center" vertical="center" wrapText="1"/>
    </xf>
    <xf numFmtId="0" fontId="9" fillId="7" borderId="14" xfId="0" applyFont="1" applyFill="1" applyBorder="1" applyAlignment="1">
      <alignment horizontal="center" vertical="center"/>
    </xf>
    <xf numFmtId="0" fontId="9" fillId="7" borderId="11" xfId="0" applyFont="1" applyFill="1" applyBorder="1" applyAlignment="1">
      <alignment horizontal="center" vertical="center"/>
    </xf>
    <xf numFmtId="0" fontId="9" fillId="7" borderId="9" xfId="0" applyFont="1" applyFill="1" applyBorder="1" applyAlignment="1">
      <alignment horizontal="center" vertical="center"/>
    </xf>
    <xf numFmtId="0" fontId="9" fillId="7" borderId="17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9" fillId="0" borderId="0" xfId="0" applyFont="1"/>
    <xf numFmtId="0" fontId="9" fillId="0" borderId="23" xfId="0" applyFont="1" applyBorder="1" applyAlignment="1">
      <alignment horizontal="left"/>
    </xf>
    <xf numFmtId="0" fontId="13" fillId="2" borderId="0" xfId="0" applyFont="1" applyFill="1" applyAlignment="1">
      <alignment vertical="top" wrapText="1"/>
    </xf>
    <xf numFmtId="0" fontId="13" fillId="0" borderId="0" xfId="0" applyFont="1" applyAlignment="1">
      <alignment vertical="top" wrapText="1"/>
    </xf>
    <xf numFmtId="0" fontId="13" fillId="3" borderId="0" xfId="0" applyFont="1" applyFill="1" applyAlignment="1">
      <alignment vertical="top" wrapText="1"/>
    </xf>
    <xf numFmtId="0" fontId="9" fillId="0" borderId="13" xfId="0" applyFont="1" applyBorder="1"/>
    <xf numFmtId="0" fontId="14" fillId="4" borderId="23" xfId="0" applyNumberFormat="1" applyFont="1" applyFill="1" applyBorder="1" applyAlignment="1">
      <alignment horizontal="center" vertical="center"/>
    </xf>
    <xf numFmtId="0" fontId="6" fillId="4" borderId="23" xfId="0" applyFont="1" applyFill="1" applyBorder="1" applyAlignment="1">
      <alignment horizontal="center" vertical="center"/>
    </xf>
    <xf numFmtId="0" fontId="6" fillId="5" borderId="23" xfId="0" applyFont="1" applyFill="1" applyBorder="1" applyAlignment="1">
      <alignment horizontal="center" vertical="center"/>
    </xf>
    <xf numFmtId="0" fontId="9" fillId="5" borderId="23" xfId="0" applyFont="1" applyFill="1" applyBorder="1" applyAlignment="1">
      <alignment horizontal="justify" vertical="center"/>
    </xf>
    <xf numFmtId="1" fontId="5" fillId="2" borderId="23" xfId="0" applyNumberFormat="1" applyFont="1" applyFill="1" applyBorder="1" applyAlignment="1">
      <alignment horizontal="center" vertical="center"/>
    </xf>
    <xf numFmtId="0" fontId="9" fillId="5" borderId="23" xfId="0" applyFont="1" applyFill="1" applyBorder="1" applyAlignment="1">
      <alignment wrapText="1"/>
    </xf>
    <xf numFmtId="0" fontId="9" fillId="5" borderId="23" xfId="0" applyFont="1" applyFill="1" applyBorder="1" applyAlignment="1">
      <alignment horizontal="left" vertical="center" wrapText="1"/>
    </xf>
    <xf numFmtId="0" fontId="5" fillId="3" borderId="23" xfId="0" applyFont="1" applyFill="1" applyBorder="1" applyAlignment="1">
      <alignment horizontal="center" vertical="center"/>
    </xf>
    <xf numFmtId="0" fontId="15" fillId="5" borderId="23" xfId="0" applyFont="1" applyFill="1" applyBorder="1" applyAlignment="1">
      <alignment wrapText="1"/>
    </xf>
    <xf numFmtId="0" fontId="9" fillId="5" borderId="23" xfId="0" applyFont="1" applyFill="1" applyBorder="1"/>
    <xf numFmtId="1" fontId="5" fillId="3" borderId="23" xfId="0" applyNumberFormat="1" applyFont="1" applyFill="1" applyBorder="1" applyAlignment="1">
      <alignment horizontal="center" vertical="center"/>
    </xf>
    <xf numFmtId="1" fontId="9" fillId="2" borderId="23" xfId="0" applyNumberFormat="1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vertical="top"/>
    </xf>
    <xf numFmtId="0" fontId="11" fillId="0" borderId="0" xfId="0" applyFont="1"/>
    <xf numFmtId="0" fontId="9" fillId="4" borderId="22" xfId="0" applyFont="1" applyFill="1" applyBorder="1" applyAlignment="1">
      <alignment vertical="top"/>
    </xf>
    <xf numFmtId="0" fontId="9" fillId="7" borderId="12" xfId="0" applyFont="1" applyFill="1" applyBorder="1" applyAlignment="1">
      <alignment horizontal="center" vertical="center"/>
    </xf>
    <xf numFmtId="0" fontId="9" fillId="4" borderId="22" xfId="0" applyFont="1" applyFill="1" applyBorder="1" applyAlignment="1">
      <alignment horizontal="center" vertical="center" wrapText="1"/>
    </xf>
    <xf numFmtId="0" fontId="9" fillId="0" borderId="0" xfId="0" applyFont="1" applyAlignment="1">
      <alignment wrapText="1"/>
    </xf>
    <xf numFmtId="0" fontId="9" fillId="4" borderId="5" xfId="0" applyFont="1" applyFill="1" applyBorder="1" applyAlignment="1">
      <alignment horizontal="justify" wrapText="1"/>
    </xf>
    <xf numFmtId="0" fontId="9" fillId="4" borderId="5" xfId="0" applyFont="1" applyFill="1" applyBorder="1" applyAlignment="1">
      <alignment horizontal="center" vertical="center" wrapText="1"/>
    </xf>
    <xf numFmtId="0" fontId="9" fillId="4" borderId="7" xfId="0" applyFont="1" applyFill="1" applyBorder="1" applyAlignment="1">
      <alignment horizontal="center" vertical="center"/>
    </xf>
    <xf numFmtId="0" fontId="9" fillId="4" borderId="8" xfId="0" applyFont="1" applyFill="1" applyBorder="1" applyAlignment="1">
      <alignment horizontal="center" vertical="center"/>
    </xf>
    <xf numFmtId="0" fontId="9" fillId="4" borderId="0" xfId="0" applyFont="1" applyFill="1" applyAlignment="1">
      <alignment horizontal="center" vertical="center" wrapText="1"/>
    </xf>
    <xf numFmtId="0" fontId="9" fillId="4" borderId="15" xfId="0" applyFont="1" applyFill="1" applyBorder="1" applyAlignment="1">
      <alignment horizontal="center" vertical="center" wrapText="1"/>
    </xf>
    <xf numFmtId="0" fontId="6" fillId="8" borderId="23" xfId="0" applyFont="1" applyFill="1" applyBorder="1" applyAlignment="1">
      <alignment horizontal="center" vertical="center" wrapText="1"/>
    </xf>
    <xf numFmtId="0" fontId="3" fillId="0" borderId="13" xfId="0" applyFont="1" applyBorder="1"/>
    <xf numFmtId="0" fontId="9" fillId="4" borderId="3" xfId="0" applyFont="1" applyFill="1" applyBorder="1" applyAlignment="1">
      <alignment horizontal="left"/>
    </xf>
    <xf numFmtId="0" fontId="9" fillId="0" borderId="0" xfId="0" applyFont="1" applyAlignment="1">
      <alignment horizontal="center" vertical="center"/>
    </xf>
    <xf numFmtId="0" fontId="9" fillId="0" borderId="2" xfId="0" applyFont="1" applyBorder="1" applyAlignment="1">
      <alignment vertical="top"/>
    </xf>
    <xf numFmtId="0" fontId="9" fillId="0" borderId="4" xfId="0" applyFont="1" applyBorder="1" applyAlignment="1">
      <alignment horizontal="left" vertical="top"/>
    </xf>
    <xf numFmtId="0" fontId="6" fillId="6" borderId="1" xfId="0" applyFont="1" applyFill="1" applyBorder="1" applyAlignment="1">
      <alignment horizontal="center" vertical="center" wrapText="1"/>
    </xf>
    <xf numFmtId="0" fontId="9" fillId="6" borderId="23" xfId="0" applyFont="1" applyFill="1" applyBorder="1" applyAlignment="1">
      <alignment vertical="top"/>
    </xf>
    <xf numFmtId="0" fontId="9" fillId="4" borderId="31" xfId="0" applyFont="1" applyFill="1" applyBorder="1" applyAlignment="1">
      <alignment horizontal="left"/>
    </xf>
    <xf numFmtId="0" fontId="9" fillId="0" borderId="31" xfId="0" applyFont="1" applyBorder="1" applyAlignment="1">
      <alignment horizontal="left" vertical="top"/>
    </xf>
    <xf numFmtId="0" fontId="9" fillId="4" borderId="31" xfId="0" applyFont="1" applyFill="1" applyBorder="1" applyAlignment="1">
      <alignment horizontal="center" vertical="center"/>
    </xf>
    <xf numFmtId="2" fontId="9" fillId="4" borderId="31" xfId="0" applyNumberFormat="1" applyFont="1" applyFill="1" applyBorder="1" applyAlignment="1">
      <alignment horizontal="center" vertical="center"/>
    </xf>
    <xf numFmtId="0" fontId="9" fillId="4" borderId="31" xfId="0" applyFont="1" applyFill="1" applyBorder="1" applyAlignment="1">
      <alignment horizontal="center" vertical="center" wrapText="1"/>
    </xf>
    <xf numFmtId="0" fontId="9" fillId="0" borderId="23" xfId="0" applyFont="1" applyBorder="1" applyAlignment="1">
      <alignment horizontal="left" wrapText="1"/>
    </xf>
    <xf numFmtId="0" fontId="0" fillId="0" borderId="13" xfId="0" applyBorder="1" applyAlignment="1">
      <alignment wrapText="1"/>
    </xf>
    <xf numFmtId="0" fontId="20" fillId="0" borderId="13" xfId="0" applyFont="1" applyFill="1" applyBorder="1" applyAlignment="1">
      <alignment horizontal="center" vertical="center" wrapText="1"/>
    </xf>
    <xf numFmtId="0" fontId="9" fillId="0" borderId="13" xfId="0" applyFont="1" applyBorder="1" applyAlignment="1">
      <alignment horizontal="left"/>
    </xf>
    <xf numFmtId="0" fontId="9" fillId="0" borderId="13" xfId="0" applyFont="1" applyFill="1" applyBorder="1" applyAlignment="1">
      <alignment horizontal="left" vertical="top"/>
    </xf>
    <xf numFmtId="0" fontId="9" fillId="0" borderId="36" xfId="0" applyFont="1" applyBorder="1"/>
    <xf numFmtId="0" fontId="6" fillId="0" borderId="37" xfId="0" applyFont="1" applyBorder="1" applyAlignment="1">
      <alignment horizontal="center" vertical="center"/>
    </xf>
    <xf numFmtId="0" fontId="6" fillId="8" borderId="15" xfId="0" applyFont="1" applyFill="1" applyBorder="1" applyAlignment="1">
      <alignment horizontal="center" wrapText="1"/>
    </xf>
    <xf numFmtId="0" fontId="6" fillId="8" borderId="28" xfId="0" applyFont="1" applyFill="1" applyBorder="1" applyAlignment="1">
      <alignment horizontal="center" wrapText="1"/>
    </xf>
    <xf numFmtId="0" fontId="26" fillId="0" borderId="0" xfId="0" applyFont="1"/>
    <xf numFmtId="0" fontId="6" fillId="0" borderId="39" xfId="0" applyFont="1" applyBorder="1" applyAlignment="1">
      <alignment horizontal="center" vertical="center"/>
    </xf>
    <xf numFmtId="0" fontId="26" fillId="0" borderId="40" xfId="0" applyFont="1" applyBorder="1" applyAlignment="1">
      <alignment horizontal="justify" vertical="center"/>
    </xf>
    <xf numFmtId="0" fontId="6" fillId="0" borderId="35" xfId="0" applyFont="1" applyBorder="1" applyAlignment="1">
      <alignment horizontal="center" vertical="center"/>
    </xf>
    <xf numFmtId="0" fontId="26" fillId="2" borderId="41" xfId="0" applyFont="1" applyFill="1" applyBorder="1" applyAlignment="1">
      <alignment horizontal="justify" vertical="center"/>
    </xf>
    <xf numFmtId="0" fontId="6" fillId="0" borderId="42" xfId="0" applyFont="1" applyBorder="1" applyAlignment="1">
      <alignment horizontal="center" vertical="center"/>
    </xf>
    <xf numFmtId="0" fontId="26" fillId="3" borderId="43" xfId="0" applyFont="1" applyFill="1" applyBorder="1" applyAlignment="1">
      <alignment horizontal="justify" vertical="center"/>
    </xf>
    <xf numFmtId="0" fontId="6" fillId="0" borderId="23" xfId="0" applyFont="1" applyBorder="1" applyAlignment="1">
      <alignment horizontal="center" vertical="center"/>
    </xf>
    <xf numFmtId="0" fontId="26" fillId="0" borderId="23" xfId="0" applyFont="1" applyBorder="1" applyAlignment="1">
      <alignment horizontal="justify" vertical="center"/>
    </xf>
    <xf numFmtId="0" fontId="26" fillId="0" borderId="23" xfId="0" applyFont="1" applyBorder="1"/>
    <xf numFmtId="0" fontId="6" fillId="8" borderId="22" xfId="0" applyFont="1" applyFill="1" applyBorder="1" applyAlignment="1">
      <alignment horizontal="center" vertical="center" wrapText="1"/>
    </xf>
    <xf numFmtId="0" fontId="9" fillId="0" borderId="23" xfId="0" applyFont="1" applyBorder="1" applyAlignment="1">
      <alignment horizontal="left" vertical="center"/>
    </xf>
    <xf numFmtId="0" fontId="6" fillId="2" borderId="23" xfId="0" applyFont="1" applyFill="1" applyBorder="1" applyAlignment="1">
      <alignment horizontal="center" vertical="center" wrapText="1"/>
    </xf>
    <xf numFmtId="0" fontId="9" fillId="2" borderId="23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3" fontId="9" fillId="2" borderId="23" xfId="0" applyNumberFormat="1" applyFont="1" applyFill="1" applyBorder="1" applyAlignment="1">
      <alignment horizontal="center" vertical="center" wrapText="1"/>
    </xf>
    <xf numFmtId="0" fontId="27" fillId="2" borderId="23" xfId="1" applyFont="1" applyFill="1" applyBorder="1" applyAlignment="1">
      <alignment horizontal="center" vertical="center" wrapText="1"/>
    </xf>
    <xf numFmtId="0" fontId="9" fillId="3" borderId="23" xfId="0" applyFont="1" applyFill="1" applyBorder="1" applyAlignment="1">
      <alignment horizontal="center" vertical="center"/>
    </xf>
    <xf numFmtId="0" fontId="6" fillId="11" borderId="23" xfId="0" applyFont="1" applyFill="1" applyBorder="1" applyAlignment="1">
      <alignment horizontal="center"/>
    </xf>
    <xf numFmtId="0" fontId="6" fillId="3" borderId="23" xfId="0" applyFont="1" applyFill="1" applyBorder="1" applyAlignment="1" applyProtection="1">
      <alignment horizontal="center" vertical="center"/>
    </xf>
    <xf numFmtId="0" fontId="6" fillId="8" borderId="23" xfId="0" applyFont="1" applyFill="1" applyBorder="1" applyAlignment="1">
      <alignment horizontal="center" vertical="center" wrapText="1"/>
    </xf>
    <xf numFmtId="0" fontId="3" fillId="0" borderId="22" xfId="0" applyFont="1" applyBorder="1" applyAlignment="1">
      <alignment vertical="center"/>
    </xf>
    <xf numFmtId="0" fontId="21" fillId="0" borderId="21" xfId="0" applyFont="1" applyBorder="1" applyAlignment="1">
      <alignment horizontal="center" vertical="center" wrapText="1"/>
    </xf>
    <xf numFmtId="0" fontId="24" fillId="0" borderId="30" xfId="0" applyFont="1" applyBorder="1" applyAlignment="1">
      <alignment vertical="center" wrapText="1"/>
    </xf>
    <xf numFmtId="0" fontId="24" fillId="0" borderId="46" xfId="0" applyFont="1" applyBorder="1" applyAlignment="1">
      <alignment vertical="center" wrapText="1"/>
    </xf>
    <xf numFmtId="0" fontId="23" fillId="0" borderId="31" xfId="0" applyFont="1" applyBorder="1" applyAlignment="1">
      <alignment horizontal="center" vertical="center"/>
    </xf>
    <xf numFmtId="0" fontId="22" fillId="0" borderId="30" xfId="0" applyFont="1" applyBorder="1" applyAlignment="1">
      <alignment vertical="center" wrapText="1"/>
    </xf>
    <xf numFmtId="0" fontId="6" fillId="8" borderId="23" xfId="0" applyFont="1" applyFill="1" applyBorder="1" applyAlignment="1">
      <alignment horizontal="center" vertical="center" wrapText="1"/>
    </xf>
    <xf numFmtId="0" fontId="27" fillId="10" borderId="44" xfId="1" applyFont="1" applyFill="1" applyBorder="1" applyAlignment="1">
      <alignment horizontal="center" vertical="center"/>
    </xf>
    <xf numFmtId="0" fontId="27" fillId="10" borderId="45" xfId="1" applyFont="1" applyFill="1" applyBorder="1" applyAlignment="1">
      <alignment horizontal="center" vertical="center"/>
    </xf>
    <xf numFmtId="0" fontId="9" fillId="0" borderId="38" xfId="0" applyFont="1" applyBorder="1" applyAlignment="1">
      <alignment horizontal="center" vertical="top"/>
    </xf>
    <xf numFmtId="0" fontId="9" fillId="0" borderId="38" xfId="0" applyFont="1" applyBorder="1" applyAlignment="1">
      <alignment horizontal="center" vertical="center"/>
    </xf>
    <xf numFmtId="0" fontId="6" fillId="8" borderId="29" xfId="0" applyFont="1" applyFill="1" applyBorder="1" applyAlignment="1">
      <alignment horizontal="center" wrapText="1"/>
    </xf>
    <xf numFmtId="0" fontId="6" fillId="8" borderId="30" xfId="0" applyFont="1" applyFill="1" applyBorder="1" applyAlignment="1">
      <alignment horizontal="center" wrapText="1"/>
    </xf>
    <xf numFmtId="0" fontId="18" fillId="0" borderId="35" xfId="0" applyFont="1" applyFill="1" applyBorder="1" applyAlignment="1">
      <alignment horizontal="left" vertical="center" wrapText="1"/>
    </xf>
    <xf numFmtId="0" fontId="9" fillId="9" borderId="23" xfId="0" applyFont="1" applyFill="1" applyBorder="1" applyAlignment="1">
      <alignment horizontal="center"/>
    </xf>
    <xf numFmtId="0" fontId="6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6" fillId="12" borderId="24" xfId="0" applyFont="1" applyFill="1" applyBorder="1" applyAlignment="1">
      <alignment horizontal="center" vertical="center"/>
    </xf>
    <xf numFmtId="0" fontId="6" fillId="12" borderId="26" xfId="0" applyFont="1" applyFill="1" applyBorder="1" applyAlignment="1">
      <alignment horizontal="center" vertical="center"/>
    </xf>
    <xf numFmtId="0" fontId="6" fillId="12" borderId="25" xfId="0" applyFont="1" applyFill="1" applyBorder="1" applyAlignment="1">
      <alignment horizontal="center" vertical="center"/>
    </xf>
    <xf numFmtId="0" fontId="6" fillId="12" borderId="24" xfId="0" applyFont="1" applyFill="1" applyBorder="1" applyAlignment="1">
      <alignment horizontal="center" vertical="center" wrapText="1"/>
    </xf>
    <xf numFmtId="0" fontId="6" fillId="12" borderId="26" xfId="0" applyFont="1" applyFill="1" applyBorder="1" applyAlignment="1">
      <alignment horizontal="center" vertical="center" wrapText="1"/>
    </xf>
    <xf numFmtId="0" fontId="6" fillId="12" borderId="25" xfId="0" applyFont="1" applyFill="1" applyBorder="1" applyAlignment="1">
      <alignment horizontal="center" vertical="center" wrapText="1"/>
    </xf>
    <xf numFmtId="0" fontId="6" fillId="12" borderId="24" xfId="0" applyFont="1" applyFill="1" applyBorder="1" applyAlignment="1">
      <alignment horizontal="center" wrapText="1"/>
    </xf>
    <xf numFmtId="0" fontId="6" fillId="12" borderId="26" xfId="0" applyFont="1" applyFill="1" applyBorder="1" applyAlignment="1">
      <alignment horizontal="center" wrapText="1"/>
    </xf>
    <xf numFmtId="0" fontId="6" fillId="12" borderId="25" xfId="0" applyFont="1" applyFill="1" applyBorder="1" applyAlignment="1">
      <alignment horizontal="center" wrapText="1"/>
    </xf>
    <xf numFmtId="0" fontId="18" fillId="8" borderId="23" xfId="0" applyFont="1" applyFill="1" applyBorder="1" applyAlignment="1">
      <alignment horizontal="left" vertical="top" wrapText="1"/>
    </xf>
    <xf numFmtId="0" fontId="18" fillId="8" borderId="23" xfId="0" applyFont="1" applyFill="1" applyBorder="1" applyAlignment="1">
      <alignment horizontal="left" vertical="center" wrapText="1"/>
    </xf>
    <xf numFmtId="0" fontId="18" fillId="8" borderId="32" xfId="0" applyFont="1" applyFill="1" applyBorder="1" applyAlignment="1">
      <alignment horizontal="left" vertical="center" wrapText="1"/>
    </xf>
    <xf numFmtId="0" fontId="18" fillId="8" borderId="34" xfId="0" applyFont="1" applyFill="1" applyBorder="1" applyAlignment="1">
      <alignment horizontal="left" vertical="center" wrapText="1"/>
    </xf>
    <xf numFmtId="0" fontId="18" fillId="8" borderId="33" xfId="0" applyFont="1" applyFill="1" applyBorder="1" applyAlignment="1">
      <alignment horizontal="left" vertical="center" wrapText="1"/>
    </xf>
    <xf numFmtId="0" fontId="6" fillId="8" borderId="32" xfId="0" applyFont="1" applyFill="1" applyBorder="1" applyAlignment="1">
      <alignment horizontal="center" vertical="center" wrapText="1"/>
    </xf>
    <xf numFmtId="0" fontId="6" fillId="8" borderId="33" xfId="0" applyFont="1" applyFill="1" applyBorder="1" applyAlignment="1">
      <alignment horizontal="center" vertical="center" wrapText="1"/>
    </xf>
    <xf numFmtId="0" fontId="18" fillId="8" borderId="13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23" fillId="0" borderId="17" xfId="0" applyFont="1" applyBorder="1" applyAlignment="1">
      <alignment horizontal="center" vertical="center"/>
    </xf>
    <xf numFmtId="0" fontId="23" fillId="0" borderId="31" xfId="0" applyFont="1" applyBorder="1" applyAlignment="1">
      <alignment horizontal="center" vertical="center"/>
    </xf>
    <xf numFmtId="0" fontId="22" fillId="0" borderId="17" xfId="0" applyFont="1" applyBorder="1" applyAlignment="1">
      <alignment vertical="center" wrapText="1"/>
    </xf>
    <xf numFmtId="0" fontId="22" fillId="0" borderId="31" xfId="0" applyFont="1" applyBorder="1" applyAlignment="1">
      <alignment vertical="center" wrapText="1"/>
    </xf>
    <xf numFmtId="0" fontId="9" fillId="6" borderId="23" xfId="0" applyFont="1" applyFill="1" applyBorder="1" applyAlignment="1">
      <alignment horizontal="center" vertical="top"/>
    </xf>
    <xf numFmtId="0" fontId="9" fillId="0" borderId="19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justify" wrapText="1"/>
    </xf>
    <xf numFmtId="0" fontId="9" fillId="0" borderId="20" xfId="0" applyFont="1" applyBorder="1" applyAlignment="1">
      <alignment horizontal="justify" wrapText="1"/>
    </xf>
    <xf numFmtId="0" fontId="9" fillId="0" borderId="21" xfId="0" applyFont="1" applyBorder="1" applyAlignment="1">
      <alignment horizontal="justify" wrapText="1"/>
    </xf>
    <xf numFmtId="0" fontId="9" fillId="0" borderId="27" xfId="0" applyFont="1" applyBorder="1" applyAlignment="1">
      <alignment horizontal="center" wrapText="1"/>
    </xf>
    <xf numFmtId="0" fontId="9" fillId="0" borderId="13" xfId="0" applyFont="1" applyBorder="1" applyAlignment="1">
      <alignment horizontal="center" wrapText="1"/>
    </xf>
    <xf numFmtId="0" fontId="6" fillId="0" borderId="13" xfId="0" applyFont="1" applyFill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mruColors>
      <color rgb="FFFF5050"/>
      <color rgb="FF556CAB"/>
      <color rgb="FF66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2543175</xdr:colOff>
      <xdr:row>8</xdr:row>
      <xdr:rowOff>9524</xdr:rowOff>
    </xdr:from>
    <xdr:to>
      <xdr:col>1</xdr:col>
      <xdr:colOff>3027807</xdr:colOff>
      <xdr:row>10</xdr:row>
      <xdr:rowOff>171449</xdr:rowOff>
    </xdr:to>
    <xdr:sp macro="" textlink="">
      <xdr:nvSpPr>
        <xdr:cNvPr id="2" name="Стрелка вниз 1"/>
        <xdr:cNvSpPr/>
      </xdr:nvSpPr>
      <xdr:spPr>
        <a:xfrm>
          <a:off x="3152775" y="3009899"/>
          <a:ext cx="484632" cy="561975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V125"/>
  <sheetViews>
    <sheetView tabSelected="1" zoomScale="80" zoomScaleNormal="80" workbookViewId="0">
      <selection activeCell="G65" sqref="G65"/>
    </sheetView>
  </sheetViews>
  <sheetFormatPr defaultRowHeight="12.75" x14ac:dyDescent="0.2"/>
  <cols>
    <col min="1" max="1" width="9.140625" style="6"/>
    <col min="2" max="2" width="60.42578125" customWidth="1"/>
    <col min="3" max="3" width="38.5703125" customWidth="1"/>
    <col min="4" max="4" width="17.85546875" customWidth="1"/>
    <col min="5" max="5" width="2.140625" bestFit="1" customWidth="1"/>
    <col min="6" max="6" width="67.28515625" customWidth="1"/>
    <col min="7" max="7" width="55.85546875" customWidth="1"/>
    <col min="8" max="8" width="40.42578125" customWidth="1"/>
  </cols>
  <sheetData>
    <row r="1" spans="1:7" ht="19.5" thickBot="1" x14ac:dyDescent="0.35">
      <c r="A1" s="33"/>
      <c r="B1" s="123" t="s">
        <v>183</v>
      </c>
      <c r="C1" s="124"/>
      <c r="D1" s="34"/>
    </row>
    <row r="2" spans="1:7" ht="33" customHeight="1" x14ac:dyDescent="0.3">
      <c r="A2" s="84"/>
      <c r="B2" s="115" t="s">
        <v>258</v>
      </c>
      <c r="C2" s="116"/>
      <c r="D2" s="83"/>
    </row>
    <row r="3" spans="1:7" ht="18.75" x14ac:dyDescent="0.3">
      <c r="A3" s="33"/>
      <c r="B3" s="105" t="s">
        <v>17</v>
      </c>
      <c r="C3" s="105" t="s">
        <v>18</v>
      </c>
      <c r="D3" s="34"/>
    </row>
    <row r="4" spans="1:7" ht="19.5" thickBot="1" x14ac:dyDescent="0.35">
      <c r="A4" s="33"/>
      <c r="B4" s="117" t="s">
        <v>96</v>
      </c>
      <c r="C4" s="117"/>
      <c r="D4" s="34"/>
    </row>
    <row r="5" spans="1:7" ht="57" thickBot="1" x14ac:dyDescent="0.25">
      <c r="A5" s="33"/>
      <c r="B5" s="98" t="s">
        <v>259</v>
      </c>
      <c r="C5" s="99"/>
      <c r="F5" s="97" t="s">
        <v>261</v>
      </c>
    </row>
    <row r="6" spans="1:7" ht="37.5" customHeight="1" x14ac:dyDescent="0.3">
      <c r="A6" s="33"/>
      <c r="B6" s="35" t="s">
        <v>98</v>
      </c>
      <c r="C6" s="100"/>
      <c r="G6" s="54"/>
    </row>
    <row r="7" spans="1:7" ht="37.5" x14ac:dyDescent="0.3">
      <c r="A7" s="33"/>
      <c r="B7" s="78" t="s">
        <v>81</v>
      </c>
      <c r="C7" s="100"/>
      <c r="G7" s="54"/>
    </row>
    <row r="8" spans="1:7" ht="18.75" x14ac:dyDescent="0.3">
      <c r="A8" s="33"/>
      <c r="B8" s="35" t="s">
        <v>99</v>
      </c>
      <c r="C8" s="100"/>
      <c r="D8" s="36"/>
      <c r="E8" s="52" t="s">
        <v>14</v>
      </c>
      <c r="F8" s="53" t="s">
        <v>15</v>
      </c>
      <c r="G8" s="54"/>
    </row>
    <row r="9" spans="1:7" ht="18.75" x14ac:dyDescent="0.3">
      <c r="A9" s="33"/>
      <c r="B9" s="35" t="s">
        <v>100</v>
      </c>
      <c r="C9" s="104" t="s">
        <v>228</v>
      </c>
      <c r="D9" s="38"/>
      <c r="E9" s="52" t="s">
        <v>14</v>
      </c>
      <c r="F9" s="53" t="s">
        <v>16</v>
      </c>
      <c r="G9" s="54"/>
    </row>
    <row r="10" spans="1:7" ht="18.75" x14ac:dyDescent="0.3">
      <c r="A10" s="33"/>
      <c r="B10" s="35" t="s">
        <v>260</v>
      </c>
      <c r="C10" s="100"/>
      <c r="G10" s="54"/>
    </row>
    <row r="11" spans="1:7" ht="38.25" thickBot="1" x14ac:dyDescent="0.35">
      <c r="A11" s="33"/>
      <c r="B11" s="78" t="s">
        <v>263</v>
      </c>
      <c r="C11" s="100"/>
      <c r="D11" s="34"/>
      <c r="E11" s="54"/>
      <c r="F11" s="54"/>
      <c r="G11" s="54"/>
    </row>
    <row r="12" spans="1:7" ht="18.75" x14ac:dyDescent="0.3">
      <c r="A12" s="33"/>
      <c r="D12" s="34"/>
      <c r="E12" s="54"/>
      <c r="F12" s="85"/>
      <c r="G12" s="86"/>
    </row>
    <row r="13" spans="1:7" ht="37.5" customHeight="1" thickBot="1" x14ac:dyDescent="0.35">
      <c r="A13" s="33"/>
      <c r="B13" s="39"/>
      <c r="C13" s="39"/>
      <c r="D13" s="34"/>
      <c r="E13" s="54"/>
      <c r="F13" s="119" t="s">
        <v>248</v>
      </c>
      <c r="G13" s="120"/>
    </row>
    <row r="14" spans="1:7" ht="39" customHeight="1" thickBot="1" x14ac:dyDescent="0.35">
      <c r="A14" s="33"/>
      <c r="B14" s="118" t="s">
        <v>96</v>
      </c>
      <c r="C14" s="118"/>
      <c r="D14" s="34"/>
      <c r="E14" s="54"/>
      <c r="F14" s="119" t="s">
        <v>44</v>
      </c>
      <c r="G14" s="120"/>
    </row>
    <row r="15" spans="1:7" ht="18.75" x14ac:dyDescent="0.3">
      <c r="A15" s="33"/>
      <c r="B15" s="35" t="s">
        <v>103</v>
      </c>
      <c r="C15" s="101"/>
      <c r="D15" s="34"/>
    </row>
    <row r="16" spans="1:7" ht="18.75" x14ac:dyDescent="0.3">
      <c r="A16" s="33"/>
      <c r="B16" s="35" t="s">
        <v>104</v>
      </c>
      <c r="C16" s="101"/>
      <c r="D16" s="34"/>
    </row>
    <row r="17" spans="1:22" ht="18.75" x14ac:dyDescent="0.3">
      <c r="A17" s="33"/>
      <c r="B17" s="35" t="s">
        <v>4</v>
      </c>
      <c r="C17" s="101"/>
      <c r="D17" s="34"/>
      <c r="F17" s="122" t="s">
        <v>225</v>
      </c>
      <c r="G17" s="122"/>
    </row>
    <row r="18" spans="1:22" ht="18.75" x14ac:dyDescent="0.3">
      <c r="A18" s="33"/>
      <c r="B18" s="35" t="s">
        <v>5</v>
      </c>
      <c r="C18" s="100"/>
      <c r="D18" s="34"/>
      <c r="F18" s="122" t="s">
        <v>249</v>
      </c>
      <c r="G18" s="122"/>
    </row>
    <row r="19" spans="1:22" ht="18.75" x14ac:dyDescent="0.3">
      <c r="A19" s="33"/>
      <c r="B19" s="35" t="s">
        <v>262</v>
      </c>
      <c r="C19" s="102"/>
      <c r="D19" s="34"/>
    </row>
    <row r="20" spans="1:22" ht="18.75" x14ac:dyDescent="0.3">
      <c r="A20" s="33"/>
      <c r="B20" s="35" t="s">
        <v>106</v>
      </c>
      <c r="C20" s="103"/>
      <c r="D20" s="34"/>
    </row>
    <row r="21" spans="1:22" ht="18.75" x14ac:dyDescent="0.3">
      <c r="A21" s="33"/>
      <c r="D21" s="34"/>
    </row>
    <row r="22" spans="1:22" ht="18.75" x14ac:dyDescent="0.3">
      <c r="A22" s="33"/>
      <c r="B22" s="81"/>
      <c r="C22" s="82"/>
      <c r="D22" s="34"/>
    </row>
    <row r="23" spans="1:22" ht="18.75" x14ac:dyDescent="0.3">
      <c r="A23" s="33"/>
      <c r="B23" s="81"/>
      <c r="C23" s="82"/>
      <c r="D23" s="34"/>
    </row>
    <row r="24" spans="1:22" ht="18.75" x14ac:dyDescent="0.3">
      <c r="A24" s="33"/>
      <c r="B24" s="81"/>
      <c r="C24" s="82"/>
      <c r="D24" s="34"/>
    </row>
    <row r="25" spans="1:22" ht="18.75" x14ac:dyDescent="0.3">
      <c r="A25" s="33"/>
      <c r="B25" s="34"/>
      <c r="C25" s="34"/>
      <c r="D25" s="34"/>
    </row>
    <row r="26" spans="1:22" ht="136.5" customHeight="1" x14ac:dyDescent="0.2">
      <c r="A26" s="40" t="s">
        <v>19</v>
      </c>
      <c r="B26" s="41" t="s">
        <v>28</v>
      </c>
      <c r="C26" s="41" t="s">
        <v>29</v>
      </c>
      <c r="D26" s="41" t="s">
        <v>30</v>
      </c>
      <c r="E26" s="9"/>
      <c r="F26" s="10"/>
      <c r="G26" s="10"/>
      <c r="H26" s="10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</row>
    <row r="27" spans="1:22" ht="33.75" customHeight="1" x14ac:dyDescent="0.2">
      <c r="A27" s="125" t="s">
        <v>22</v>
      </c>
      <c r="B27" s="126"/>
      <c r="C27" s="126"/>
      <c r="D27" s="127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</row>
    <row r="28" spans="1:22" ht="93.75" x14ac:dyDescent="0.2">
      <c r="A28" s="42">
        <v>1</v>
      </c>
      <c r="B28" s="43" t="s">
        <v>49</v>
      </c>
      <c r="C28" s="44"/>
      <c r="D28" s="106" t="s">
        <v>30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</row>
    <row r="29" spans="1:22" ht="80.25" customHeight="1" x14ac:dyDescent="0.3">
      <c r="A29" s="42">
        <v>2</v>
      </c>
      <c r="B29" s="45" t="s">
        <v>196</v>
      </c>
      <c r="C29" s="44"/>
      <c r="D29" s="8" t="s">
        <v>30</v>
      </c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</row>
    <row r="30" spans="1:22" ht="75" x14ac:dyDescent="0.2">
      <c r="A30" s="42">
        <v>3</v>
      </c>
      <c r="B30" s="46" t="s">
        <v>197</v>
      </c>
      <c r="C30" s="44"/>
      <c r="D30" s="8" t="s">
        <v>30</v>
      </c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</row>
    <row r="31" spans="1:22" ht="56.25" x14ac:dyDescent="0.3">
      <c r="A31" s="42">
        <v>4</v>
      </c>
      <c r="B31" s="45" t="s">
        <v>198</v>
      </c>
      <c r="C31" s="44"/>
      <c r="D31" s="8" t="s">
        <v>30</v>
      </c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</row>
    <row r="32" spans="1:22" ht="112.5" x14ac:dyDescent="0.3">
      <c r="A32" s="42">
        <v>5</v>
      </c>
      <c r="B32" s="45" t="s">
        <v>199</v>
      </c>
      <c r="C32" s="44"/>
      <c r="D32" s="8" t="s">
        <v>30</v>
      </c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</row>
    <row r="33" spans="1:22" ht="93.75" x14ac:dyDescent="0.3">
      <c r="A33" s="42">
        <v>6</v>
      </c>
      <c r="B33" s="45" t="s">
        <v>50</v>
      </c>
      <c r="C33" s="44"/>
      <c r="D33" s="8" t="s">
        <v>30</v>
      </c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</row>
    <row r="34" spans="1:22" ht="112.5" x14ac:dyDescent="0.3">
      <c r="A34" s="42">
        <v>7</v>
      </c>
      <c r="B34" s="45" t="s">
        <v>245</v>
      </c>
      <c r="C34" s="44"/>
      <c r="D34" s="8" t="s">
        <v>30</v>
      </c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</row>
    <row r="35" spans="1:22" ht="75" x14ac:dyDescent="0.3">
      <c r="A35" s="42">
        <v>8</v>
      </c>
      <c r="B35" s="45" t="s">
        <v>200</v>
      </c>
      <c r="C35" s="44"/>
      <c r="D35" s="8" t="s">
        <v>30</v>
      </c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</row>
    <row r="36" spans="1:22" ht="106.5" customHeight="1" x14ac:dyDescent="0.3">
      <c r="A36" s="42">
        <v>9</v>
      </c>
      <c r="B36" s="45" t="s">
        <v>201</v>
      </c>
      <c r="C36" s="44"/>
      <c r="D36" s="8" t="s">
        <v>30</v>
      </c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</row>
    <row r="37" spans="1:22" ht="56.25" x14ac:dyDescent="0.3">
      <c r="A37" s="42">
        <v>10</v>
      </c>
      <c r="B37" s="45" t="s">
        <v>202</v>
      </c>
      <c r="C37" s="44"/>
      <c r="D37" s="8" t="s">
        <v>30</v>
      </c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</row>
    <row r="38" spans="1:22" ht="75" x14ac:dyDescent="0.3">
      <c r="A38" s="42">
        <v>11</v>
      </c>
      <c r="B38" s="45" t="s">
        <v>51</v>
      </c>
      <c r="C38" s="44"/>
      <c r="D38" s="8" t="s">
        <v>30</v>
      </c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</row>
    <row r="39" spans="1:22" ht="75" x14ac:dyDescent="0.3">
      <c r="A39" s="42">
        <v>12</v>
      </c>
      <c r="B39" s="45" t="s">
        <v>203</v>
      </c>
      <c r="C39" s="44"/>
      <c r="D39" s="8" t="s">
        <v>30</v>
      </c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</row>
    <row r="40" spans="1:22" ht="56.25" x14ac:dyDescent="0.2">
      <c r="A40" s="42">
        <v>13</v>
      </c>
      <c r="B40" s="43" t="s">
        <v>52</v>
      </c>
      <c r="C40" s="44"/>
      <c r="D40" s="8" t="s">
        <v>30</v>
      </c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</row>
    <row r="41" spans="1:22" ht="56.25" x14ac:dyDescent="0.3">
      <c r="A41" s="42">
        <v>14</v>
      </c>
      <c r="B41" s="45" t="s">
        <v>204</v>
      </c>
      <c r="C41" s="44"/>
      <c r="D41" s="8" t="s">
        <v>30</v>
      </c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</row>
    <row r="42" spans="1:22" ht="75" x14ac:dyDescent="0.2">
      <c r="A42" s="42">
        <v>15</v>
      </c>
      <c r="B42" s="43" t="s">
        <v>53</v>
      </c>
      <c r="C42" s="44"/>
      <c r="D42" s="8" t="s">
        <v>30</v>
      </c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</row>
    <row r="43" spans="1:22" ht="37.5" x14ac:dyDescent="0.3">
      <c r="A43" s="42">
        <v>16</v>
      </c>
      <c r="B43" s="45" t="s">
        <v>205</v>
      </c>
      <c r="C43" s="44"/>
      <c r="D43" s="8" t="s">
        <v>30</v>
      </c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</row>
    <row r="44" spans="1:22" ht="112.5" x14ac:dyDescent="0.2">
      <c r="A44" s="42">
        <v>17</v>
      </c>
      <c r="B44" s="43" t="s">
        <v>54</v>
      </c>
      <c r="C44" s="44"/>
      <c r="D44" s="8" t="s">
        <v>30</v>
      </c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</row>
    <row r="45" spans="1:22" ht="56.25" x14ac:dyDescent="0.3">
      <c r="A45" s="42">
        <v>18</v>
      </c>
      <c r="B45" s="45" t="s">
        <v>55</v>
      </c>
      <c r="C45" s="44"/>
      <c r="D45" s="8" t="s">
        <v>30</v>
      </c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</row>
    <row r="46" spans="1:22" ht="18.75" customHeight="1" x14ac:dyDescent="0.3">
      <c r="A46" s="131" t="s">
        <v>21</v>
      </c>
      <c r="B46" s="132"/>
      <c r="C46" s="132"/>
      <c r="D46" s="13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</row>
    <row r="47" spans="1:22" ht="56.25" x14ac:dyDescent="0.3">
      <c r="A47" s="42">
        <v>19</v>
      </c>
      <c r="B47" s="45" t="s">
        <v>193</v>
      </c>
      <c r="C47" s="47" t="s">
        <v>31</v>
      </c>
      <c r="D47" s="8" t="s">
        <v>30</v>
      </c>
      <c r="E47" s="3"/>
      <c r="F47" s="65" t="s">
        <v>180</v>
      </c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</row>
    <row r="48" spans="1:22" ht="37.5" customHeight="1" x14ac:dyDescent="0.3">
      <c r="A48" s="42">
        <v>20</v>
      </c>
      <c r="B48" s="45" t="s">
        <v>194</v>
      </c>
      <c r="C48" s="44"/>
      <c r="D48" s="8" t="s">
        <v>30</v>
      </c>
      <c r="E48" s="3"/>
      <c r="F48" s="114" t="s">
        <v>181</v>
      </c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</row>
    <row r="49" spans="1:22" ht="37.5" x14ac:dyDescent="0.3">
      <c r="A49" s="42">
        <v>21</v>
      </c>
      <c r="B49" s="45" t="s">
        <v>195</v>
      </c>
      <c r="C49" s="44"/>
      <c r="D49" s="8" t="s">
        <v>30</v>
      </c>
      <c r="E49" s="3"/>
      <c r="F49" s="114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</row>
    <row r="50" spans="1:22" ht="112.5" x14ac:dyDescent="0.2">
      <c r="A50" s="42">
        <v>22</v>
      </c>
      <c r="B50" s="43" t="s">
        <v>56</v>
      </c>
      <c r="C50" s="44"/>
      <c r="D50" s="8" t="s">
        <v>30</v>
      </c>
      <c r="E50" s="3"/>
      <c r="F50" s="114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</row>
    <row r="51" spans="1:22" ht="75" x14ac:dyDescent="0.2">
      <c r="A51" s="42">
        <v>23</v>
      </c>
      <c r="B51" s="43" t="s">
        <v>192</v>
      </c>
      <c r="C51" s="44"/>
      <c r="D51" s="8" t="s">
        <v>30</v>
      </c>
      <c r="E51" s="3"/>
      <c r="F51" s="114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</row>
    <row r="52" spans="1:22" ht="112.5" x14ac:dyDescent="0.2">
      <c r="A52" s="42">
        <v>24</v>
      </c>
      <c r="B52" s="43" t="s">
        <v>57</v>
      </c>
      <c r="C52" s="44"/>
      <c r="D52" s="8" t="s">
        <v>30</v>
      </c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</row>
    <row r="53" spans="1:22" ht="37.5" x14ac:dyDescent="0.3">
      <c r="A53" s="42">
        <v>25</v>
      </c>
      <c r="B53" s="45" t="s">
        <v>191</v>
      </c>
      <c r="C53" s="44"/>
      <c r="D53" s="8" t="s">
        <v>30</v>
      </c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</row>
    <row r="54" spans="1:22" ht="131.25" x14ac:dyDescent="0.2">
      <c r="A54" s="42">
        <v>26</v>
      </c>
      <c r="B54" s="43" t="s">
        <v>58</v>
      </c>
      <c r="C54" s="44"/>
      <c r="D54" s="8" t="s">
        <v>30</v>
      </c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</row>
    <row r="55" spans="1:22" ht="37.5" x14ac:dyDescent="0.2">
      <c r="A55" s="42">
        <v>27</v>
      </c>
      <c r="B55" s="43" t="s">
        <v>59</v>
      </c>
      <c r="C55" s="44"/>
      <c r="D55" s="8" t="s">
        <v>30</v>
      </c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</row>
    <row r="56" spans="1:22" ht="131.25" x14ac:dyDescent="0.3">
      <c r="A56" s="42">
        <v>28</v>
      </c>
      <c r="B56" s="45" t="s">
        <v>60</v>
      </c>
      <c r="C56" s="44"/>
      <c r="D56" s="8" t="s">
        <v>30</v>
      </c>
      <c r="E56" s="3"/>
      <c r="F56" s="107" t="s">
        <v>264</v>
      </c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</row>
    <row r="57" spans="1:22" ht="60.75" customHeight="1" x14ac:dyDescent="0.3">
      <c r="A57" s="131" t="s">
        <v>20</v>
      </c>
      <c r="B57" s="132"/>
      <c r="C57" s="132"/>
      <c r="D57" s="13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</row>
    <row r="58" spans="1:22" ht="37.5" customHeight="1" x14ac:dyDescent="0.3">
      <c r="A58" s="42">
        <v>29</v>
      </c>
      <c r="B58" s="45" t="s">
        <v>206</v>
      </c>
      <c r="C58" s="47"/>
      <c r="D58" s="8" t="s">
        <v>30</v>
      </c>
      <c r="E58" s="1"/>
      <c r="F58" s="134" t="s">
        <v>23</v>
      </c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</row>
    <row r="59" spans="1:22" ht="56.25" x14ac:dyDescent="0.3">
      <c r="A59" s="42">
        <v>30</v>
      </c>
      <c r="B59" s="45" t="s">
        <v>189</v>
      </c>
      <c r="C59" s="47"/>
      <c r="D59" s="8" t="s">
        <v>30</v>
      </c>
      <c r="E59" s="1"/>
      <c r="F59" s="134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</row>
    <row r="60" spans="1:22" ht="37.5" x14ac:dyDescent="0.3">
      <c r="A60" s="42">
        <v>31</v>
      </c>
      <c r="B60" s="48" t="s">
        <v>188</v>
      </c>
      <c r="C60" s="47"/>
      <c r="D60" s="8" t="s">
        <v>30</v>
      </c>
      <c r="E60" s="1"/>
      <c r="F60" s="134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</row>
    <row r="61" spans="1:22" ht="37.5" x14ac:dyDescent="0.3">
      <c r="A61" s="42">
        <v>32</v>
      </c>
      <c r="B61" s="48" t="s">
        <v>187</v>
      </c>
      <c r="C61" s="47"/>
      <c r="D61" s="8" t="s">
        <v>30</v>
      </c>
      <c r="E61" s="1"/>
      <c r="F61" s="134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</row>
    <row r="62" spans="1:22" ht="37.5" x14ac:dyDescent="0.3">
      <c r="A62" s="42">
        <v>33</v>
      </c>
      <c r="B62" s="48" t="s">
        <v>186</v>
      </c>
      <c r="C62" s="47"/>
      <c r="D62" s="8" t="s">
        <v>30</v>
      </c>
      <c r="E62" s="1"/>
      <c r="F62" s="134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</row>
    <row r="63" spans="1:22" ht="56.25" x14ac:dyDescent="0.3">
      <c r="A63" s="42">
        <v>34</v>
      </c>
      <c r="B63" s="45" t="s">
        <v>190</v>
      </c>
      <c r="C63" s="47"/>
      <c r="D63" s="8" t="s">
        <v>30</v>
      </c>
      <c r="E63" s="1"/>
      <c r="F63" s="134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</row>
    <row r="64" spans="1:22" ht="40.5" customHeight="1" x14ac:dyDescent="0.3">
      <c r="A64" s="131" t="s">
        <v>24</v>
      </c>
      <c r="B64" s="132"/>
      <c r="C64" s="132"/>
      <c r="D64" s="13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</row>
    <row r="65" spans="1:22" ht="37.5" x14ac:dyDescent="0.3">
      <c r="A65" s="42">
        <v>35</v>
      </c>
      <c r="B65" s="45" t="s">
        <v>25</v>
      </c>
      <c r="C65" s="47" t="s">
        <v>31</v>
      </c>
      <c r="D65" s="8" t="s">
        <v>30</v>
      </c>
      <c r="E65" s="3"/>
      <c r="F65" s="156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</row>
    <row r="66" spans="1:22" ht="75" x14ac:dyDescent="0.2">
      <c r="A66" s="42">
        <v>36</v>
      </c>
      <c r="B66" s="43" t="s">
        <v>61</v>
      </c>
      <c r="C66" s="44"/>
      <c r="D66" s="8" t="s">
        <v>30</v>
      </c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</row>
    <row r="67" spans="1:22" ht="56.25" x14ac:dyDescent="0.3">
      <c r="A67" s="42">
        <v>37</v>
      </c>
      <c r="B67" s="45" t="s">
        <v>175</v>
      </c>
      <c r="C67" s="44"/>
      <c r="D67" s="8" t="s">
        <v>30</v>
      </c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</row>
    <row r="68" spans="1:22" ht="93.75" x14ac:dyDescent="0.3">
      <c r="A68" s="42">
        <v>38</v>
      </c>
      <c r="B68" s="45" t="s">
        <v>62</v>
      </c>
      <c r="C68" s="44"/>
      <c r="D68" s="8" t="s">
        <v>30</v>
      </c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</row>
    <row r="69" spans="1:22" ht="37.5" x14ac:dyDescent="0.3">
      <c r="A69" s="42">
        <v>39</v>
      </c>
      <c r="B69" s="45" t="s">
        <v>176</v>
      </c>
      <c r="C69" s="44"/>
      <c r="D69" s="8" t="s">
        <v>30</v>
      </c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</row>
    <row r="70" spans="1:22" ht="93.75" x14ac:dyDescent="0.2">
      <c r="A70" s="42">
        <v>40</v>
      </c>
      <c r="B70" s="43" t="s">
        <v>63</v>
      </c>
      <c r="C70" s="44"/>
      <c r="D70" s="8" t="s">
        <v>30</v>
      </c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</row>
    <row r="71" spans="1:22" ht="37.5" x14ac:dyDescent="0.2">
      <c r="A71" s="42">
        <v>41</v>
      </c>
      <c r="B71" s="43" t="s">
        <v>64</v>
      </c>
      <c r="C71" s="44"/>
      <c r="D71" s="8" t="s">
        <v>30</v>
      </c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</row>
    <row r="72" spans="1:22" ht="37.5" x14ac:dyDescent="0.2">
      <c r="A72" s="42">
        <v>42</v>
      </c>
      <c r="B72" s="43" t="s">
        <v>65</v>
      </c>
      <c r="C72" s="44"/>
      <c r="D72" s="8" t="s">
        <v>30</v>
      </c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</row>
    <row r="73" spans="1:22" ht="75" x14ac:dyDescent="0.3">
      <c r="A73" s="42">
        <v>43</v>
      </c>
      <c r="B73" s="45" t="s">
        <v>66</v>
      </c>
      <c r="C73" s="44"/>
      <c r="D73" s="8" t="s">
        <v>30</v>
      </c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</row>
    <row r="74" spans="1:22" ht="18.75" customHeight="1" x14ac:dyDescent="0.3">
      <c r="A74" s="131" t="s">
        <v>26</v>
      </c>
      <c r="B74" s="132"/>
      <c r="C74" s="132"/>
      <c r="D74" s="13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</row>
    <row r="75" spans="1:22" ht="63" customHeight="1" x14ac:dyDescent="0.3">
      <c r="A75" s="42">
        <v>44</v>
      </c>
      <c r="B75" s="45" t="s">
        <v>74</v>
      </c>
      <c r="C75" s="47"/>
      <c r="D75" s="8" t="s">
        <v>30</v>
      </c>
      <c r="E75" s="7"/>
      <c r="F75" s="135" t="s">
        <v>23</v>
      </c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</row>
    <row r="76" spans="1:22" ht="75" x14ac:dyDescent="0.3">
      <c r="A76" s="42">
        <v>45</v>
      </c>
      <c r="B76" s="45" t="s">
        <v>73</v>
      </c>
      <c r="C76" s="47"/>
      <c r="D76" s="8" t="s">
        <v>30</v>
      </c>
      <c r="E76" s="7"/>
      <c r="F76" s="135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</row>
    <row r="77" spans="1:22" ht="56.25" x14ac:dyDescent="0.3">
      <c r="A77" s="42">
        <v>46</v>
      </c>
      <c r="B77" s="45" t="s">
        <v>75</v>
      </c>
      <c r="C77" s="47"/>
      <c r="D77" s="8" t="s">
        <v>30</v>
      </c>
      <c r="E77" s="7"/>
      <c r="F77" s="135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</row>
    <row r="78" spans="1:22" ht="56.25" x14ac:dyDescent="0.3">
      <c r="A78" s="42">
        <v>47</v>
      </c>
      <c r="B78" s="45" t="s">
        <v>76</v>
      </c>
      <c r="C78" s="47"/>
      <c r="D78" s="8" t="s">
        <v>30</v>
      </c>
      <c r="E78" s="7"/>
      <c r="F78" s="135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</row>
    <row r="79" spans="1:22" ht="56.25" x14ac:dyDescent="0.3">
      <c r="A79" s="42">
        <v>48</v>
      </c>
      <c r="B79" s="45" t="s">
        <v>77</v>
      </c>
      <c r="C79" s="47"/>
      <c r="D79" s="8" t="s">
        <v>30</v>
      </c>
      <c r="E79" s="7"/>
      <c r="F79" s="135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</row>
    <row r="80" spans="1:22" ht="93.75" x14ac:dyDescent="0.3">
      <c r="A80" s="42">
        <v>49</v>
      </c>
      <c r="B80" s="45" t="s">
        <v>78</v>
      </c>
      <c r="C80" s="47"/>
      <c r="D80" s="8" t="s">
        <v>30</v>
      </c>
      <c r="E80" s="7"/>
      <c r="F80" s="135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</row>
    <row r="81" spans="1:22" ht="56.25" x14ac:dyDescent="0.3">
      <c r="A81" s="42">
        <v>50</v>
      </c>
      <c r="B81" s="45" t="s">
        <v>80</v>
      </c>
      <c r="C81" s="47"/>
      <c r="D81" s="8" t="s">
        <v>30</v>
      </c>
      <c r="E81" s="7"/>
      <c r="F81" s="135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</row>
    <row r="82" spans="1:22" ht="56.25" x14ac:dyDescent="0.3">
      <c r="A82" s="42">
        <v>51</v>
      </c>
      <c r="B82" s="45" t="s">
        <v>79</v>
      </c>
      <c r="C82" s="47"/>
      <c r="D82" s="8" t="s">
        <v>30</v>
      </c>
      <c r="E82" s="7"/>
      <c r="F82" s="135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</row>
    <row r="83" spans="1:22" ht="56.25" x14ac:dyDescent="0.3">
      <c r="A83" s="42">
        <v>52</v>
      </c>
      <c r="B83" s="45" t="s">
        <v>82</v>
      </c>
      <c r="C83" s="47"/>
      <c r="D83" s="8" t="s">
        <v>30</v>
      </c>
      <c r="E83" s="7"/>
      <c r="F83" s="135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</row>
    <row r="84" spans="1:22" ht="93.75" x14ac:dyDescent="0.3">
      <c r="A84" s="42">
        <v>53</v>
      </c>
      <c r="B84" s="45" t="s">
        <v>83</v>
      </c>
      <c r="C84" s="47"/>
      <c r="D84" s="8" t="s">
        <v>30</v>
      </c>
      <c r="E84" s="7"/>
      <c r="F84" s="135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</row>
    <row r="85" spans="1:22" ht="56.25" x14ac:dyDescent="0.2">
      <c r="A85" s="42">
        <v>54</v>
      </c>
      <c r="B85" s="43" t="s">
        <v>67</v>
      </c>
      <c r="C85" s="44"/>
      <c r="D85" s="8" t="s">
        <v>30</v>
      </c>
      <c r="E85" s="3"/>
      <c r="F85" s="114" t="s">
        <v>227</v>
      </c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</row>
    <row r="86" spans="1:22" ht="37.5" x14ac:dyDescent="0.3">
      <c r="A86" s="42">
        <v>55</v>
      </c>
      <c r="B86" s="45" t="s">
        <v>207</v>
      </c>
      <c r="C86" s="44"/>
      <c r="D86" s="8" t="s">
        <v>30</v>
      </c>
      <c r="E86" s="3"/>
      <c r="F86" s="114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</row>
    <row r="87" spans="1:22" ht="78.75" customHeight="1" x14ac:dyDescent="0.3">
      <c r="A87" s="42">
        <v>56</v>
      </c>
      <c r="B87" s="45" t="s">
        <v>68</v>
      </c>
      <c r="C87" s="47"/>
      <c r="D87" s="8" t="s">
        <v>30</v>
      </c>
      <c r="E87" s="4"/>
      <c r="F87" s="136" t="s">
        <v>267</v>
      </c>
      <c r="G87" s="121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</row>
    <row r="88" spans="1:22" ht="54.75" customHeight="1" x14ac:dyDescent="0.3">
      <c r="A88" s="42">
        <v>57</v>
      </c>
      <c r="B88" s="45" t="s">
        <v>69</v>
      </c>
      <c r="C88" s="47"/>
      <c r="D88" s="8" t="s">
        <v>30</v>
      </c>
      <c r="E88" s="4"/>
      <c r="F88" s="137"/>
      <c r="G88" s="121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</row>
    <row r="89" spans="1:22" ht="50.25" customHeight="1" x14ac:dyDescent="0.3">
      <c r="A89" s="42">
        <v>58</v>
      </c>
      <c r="B89" s="45" t="s">
        <v>70</v>
      </c>
      <c r="C89" s="47"/>
      <c r="D89" s="8" t="s">
        <v>30</v>
      </c>
      <c r="E89" s="4"/>
      <c r="F89" s="137"/>
      <c r="G89" s="121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</row>
    <row r="90" spans="1:22" ht="55.5" customHeight="1" x14ac:dyDescent="0.3">
      <c r="A90" s="42">
        <v>59</v>
      </c>
      <c r="B90" s="45" t="s">
        <v>71</v>
      </c>
      <c r="C90" s="47"/>
      <c r="D90" s="8" t="s">
        <v>30</v>
      </c>
      <c r="E90" s="4"/>
      <c r="F90" s="137"/>
      <c r="G90" s="121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</row>
    <row r="91" spans="1:22" ht="60" customHeight="1" x14ac:dyDescent="0.3">
      <c r="A91" s="42">
        <v>60</v>
      </c>
      <c r="B91" s="45" t="s">
        <v>72</v>
      </c>
      <c r="C91" s="47"/>
      <c r="D91" s="8" t="s">
        <v>30</v>
      </c>
      <c r="E91" s="4"/>
      <c r="F91" s="138"/>
      <c r="G91" s="121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</row>
    <row r="92" spans="1:22" ht="81.75" customHeight="1" x14ac:dyDescent="0.2">
      <c r="A92" s="128" t="s">
        <v>27</v>
      </c>
      <c r="B92" s="129"/>
      <c r="C92" s="129"/>
      <c r="D92" s="130"/>
      <c r="E92" s="4"/>
      <c r="F92" s="141" t="s">
        <v>232</v>
      </c>
      <c r="G92" s="141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</row>
    <row r="93" spans="1:22" ht="75" x14ac:dyDescent="0.2">
      <c r="A93" s="42">
        <v>61</v>
      </c>
      <c r="B93" s="43" t="s">
        <v>84</v>
      </c>
      <c r="C93" s="44"/>
      <c r="D93" s="8" t="s">
        <v>30</v>
      </c>
      <c r="E93" s="3"/>
      <c r="F93" s="114" t="s">
        <v>226</v>
      </c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</row>
    <row r="94" spans="1:22" ht="37.5" x14ac:dyDescent="0.3">
      <c r="A94" s="42">
        <v>62</v>
      </c>
      <c r="B94" s="45" t="s">
        <v>85</v>
      </c>
      <c r="C94" s="44"/>
      <c r="D94" s="8" t="s">
        <v>30</v>
      </c>
      <c r="E94" s="3"/>
      <c r="F94" s="114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</row>
    <row r="95" spans="1:22" ht="75" x14ac:dyDescent="0.2">
      <c r="A95" s="42">
        <v>63</v>
      </c>
      <c r="B95" s="43" t="s">
        <v>86</v>
      </c>
      <c r="C95" s="44"/>
      <c r="D95" s="8" t="s">
        <v>30</v>
      </c>
      <c r="E95" s="3"/>
      <c r="F95" s="66" t="s">
        <v>177</v>
      </c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</row>
    <row r="96" spans="1:22" ht="56.25" x14ac:dyDescent="0.3">
      <c r="A96" s="42">
        <v>64</v>
      </c>
      <c r="B96" s="45" t="s">
        <v>208</v>
      </c>
      <c r="C96" s="44"/>
      <c r="D96" s="8" t="s">
        <v>30</v>
      </c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</row>
    <row r="97" spans="1:22" ht="75" x14ac:dyDescent="0.3">
      <c r="A97" s="42">
        <v>65</v>
      </c>
      <c r="B97" s="45" t="s">
        <v>87</v>
      </c>
      <c r="C97" s="44"/>
      <c r="D97" s="8" t="s">
        <v>30</v>
      </c>
      <c r="E97" s="3"/>
      <c r="F97" s="114" t="s">
        <v>231</v>
      </c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</row>
    <row r="98" spans="1:22" ht="37.5" x14ac:dyDescent="0.3">
      <c r="A98" s="42">
        <v>66</v>
      </c>
      <c r="B98" s="45" t="s">
        <v>209</v>
      </c>
      <c r="C98" s="44"/>
      <c r="D98" s="8" t="s">
        <v>30</v>
      </c>
      <c r="E98" s="3"/>
      <c r="F98" s="114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</row>
    <row r="99" spans="1:22" ht="83.25" customHeight="1" x14ac:dyDescent="0.3">
      <c r="A99" s="42">
        <v>67</v>
      </c>
      <c r="B99" s="45" t="s">
        <v>210</v>
      </c>
      <c r="C99" s="44"/>
      <c r="D99" s="8" t="s">
        <v>30</v>
      </c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</row>
    <row r="100" spans="1:22" ht="93.75" x14ac:dyDescent="0.3">
      <c r="A100" s="42">
        <v>68</v>
      </c>
      <c r="B100" s="45" t="s">
        <v>211</v>
      </c>
      <c r="C100" s="44"/>
      <c r="D100" s="8" t="s">
        <v>30</v>
      </c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</row>
    <row r="101" spans="1:22" ht="56.25" x14ac:dyDescent="0.2">
      <c r="A101" s="42">
        <v>69</v>
      </c>
      <c r="B101" s="43" t="s">
        <v>88</v>
      </c>
      <c r="C101" s="44"/>
      <c r="D101" s="8" t="s">
        <v>30</v>
      </c>
      <c r="E101" s="3"/>
      <c r="F101" s="114" t="s">
        <v>178</v>
      </c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</row>
    <row r="102" spans="1:22" ht="93.75" x14ac:dyDescent="0.3">
      <c r="A102" s="42">
        <v>70</v>
      </c>
      <c r="B102" s="45" t="s">
        <v>211</v>
      </c>
      <c r="C102" s="44"/>
      <c r="D102" s="8" t="s">
        <v>30</v>
      </c>
      <c r="E102" s="3"/>
      <c r="F102" s="114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</row>
    <row r="103" spans="1:22" ht="56.25" x14ac:dyDescent="0.2">
      <c r="A103" s="42">
        <v>71</v>
      </c>
      <c r="B103" s="43" t="s">
        <v>246</v>
      </c>
      <c r="C103" s="44"/>
      <c r="D103" s="8" t="s">
        <v>30</v>
      </c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</row>
    <row r="104" spans="1:22" ht="93.75" x14ac:dyDescent="0.2">
      <c r="A104" s="42">
        <v>72</v>
      </c>
      <c r="B104" s="43" t="s">
        <v>89</v>
      </c>
      <c r="C104" s="44"/>
      <c r="D104" s="8" t="s">
        <v>30</v>
      </c>
      <c r="E104" s="3"/>
      <c r="F104" s="114" t="s">
        <v>179</v>
      </c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</row>
    <row r="105" spans="1:22" ht="18.75" x14ac:dyDescent="0.3">
      <c r="A105" s="42">
        <v>73</v>
      </c>
      <c r="B105" s="49" t="s">
        <v>212</v>
      </c>
      <c r="C105" s="44"/>
      <c r="D105" s="8" t="s">
        <v>30</v>
      </c>
      <c r="E105" s="3"/>
      <c r="F105" s="114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</row>
    <row r="106" spans="1:22" ht="75" x14ac:dyDescent="0.2">
      <c r="A106" s="42">
        <v>74</v>
      </c>
      <c r="B106" s="43" t="s">
        <v>90</v>
      </c>
      <c r="C106" s="44"/>
      <c r="D106" s="8" t="s">
        <v>30</v>
      </c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</row>
    <row r="107" spans="1:22" ht="37.5" x14ac:dyDescent="0.3">
      <c r="A107" s="42">
        <v>75</v>
      </c>
      <c r="B107" s="45" t="s">
        <v>213</v>
      </c>
      <c r="C107" s="44"/>
      <c r="D107" s="8" t="s">
        <v>30</v>
      </c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</row>
    <row r="108" spans="1:22" ht="75" x14ac:dyDescent="0.2">
      <c r="A108" s="42">
        <v>76</v>
      </c>
      <c r="B108" s="43" t="s">
        <v>91</v>
      </c>
      <c r="C108" s="44"/>
      <c r="D108" s="8" t="s">
        <v>30</v>
      </c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</row>
    <row r="109" spans="1:22" ht="75" x14ac:dyDescent="0.2">
      <c r="A109" s="42">
        <v>77</v>
      </c>
      <c r="B109" s="43" t="s">
        <v>92</v>
      </c>
      <c r="C109" s="44"/>
      <c r="D109" s="8" t="s">
        <v>30</v>
      </c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</row>
    <row r="110" spans="1:22" ht="37.5" x14ac:dyDescent="0.3">
      <c r="A110" s="42">
        <v>78</v>
      </c>
      <c r="B110" s="45" t="s">
        <v>214</v>
      </c>
      <c r="C110" s="44"/>
      <c r="D110" s="8" t="s">
        <v>30</v>
      </c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</row>
    <row r="111" spans="1:22" ht="56.25" x14ac:dyDescent="0.2">
      <c r="A111" s="42">
        <v>79</v>
      </c>
      <c r="B111" s="43" t="s">
        <v>93</v>
      </c>
      <c r="C111" s="44"/>
      <c r="D111" s="8" t="s">
        <v>30</v>
      </c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</row>
    <row r="112" spans="1:22" ht="37.5" x14ac:dyDescent="0.3">
      <c r="A112" s="42">
        <v>80</v>
      </c>
      <c r="B112" s="45" t="s">
        <v>215</v>
      </c>
      <c r="C112" s="44"/>
      <c r="D112" s="8" t="s">
        <v>30</v>
      </c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</row>
    <row r="113" spans="1:22" ht="75" x14ac:dyDescent="0.3">
      <c r="A113" s="42">
        <v>81</v>
      </c>
      <c r="B113" s="45" t="s">
        <v>94</v>
      </c>
      <c r="C113" s="44"/>
      <c r="D113" s="8" t="s">
        <v>30</v>
      </c>
      <c r="E113" s="3"/>
      <c r="F113" s="139" t="s">
        <v>230</v>
      </c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</row>
    <row r="114" spans="1:22" ht="18.75" x14ac:dyDescent="0.3">
      <c r="A114" s="42">
        <v>82</v>
      </c>
      <c r="B114" s="45" t="s">
        <v>216</v>
      </c>
      <c r="C114" s="44"/>
      <c r="D114" s="8" t="s">
        <v>30</v>
      </c>
      <c r="E114" s="3"/>
      <c r="F114" s="140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</row>
    <row r="115" spans="1:22" ht="56.25" x14ac:dyDescent="0.3">
      <c r="A115" s="42">
        <v>83</v>
      </c>
      <c r="B115" s="45" t="s">
        <v>217</v>
      </c>
      <c r="C115" s="50"/>
      <c r="D115" s="8" t="s">
        <v>30</v>
      </c>
      <c r="E115" s="3"/>
      <c r="F115" s="114" t="s">
        <v>229</v>
      </c>
      <c r="G115" s="80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</row>
    <row r="116" spans="1:22" ht="37.5" x14ac:dyDescent="0.3">
      <c r="A116" s="42">
        <v>84</v>
      </c>
      <c r="B116" s="45" t="s">
        <v>218</v>
      </c>
      <c r="C116" s="50"/>
      <c r="D116" s="8" t="s">
        <v>30</v>
      </c>
      <c r="E116" s="3"/>
      <c r="F116" s="114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</row>
    <row r="117" spans="1:22" ht="93.75" x14ac:dyDescent="0.2">
      <c r="A117" s="42">
        <v>85</v>
      </c>
      <c r="B117" s="43" t="s">
        <v>219</v>
      </c>
      <c r="C117" s="51"/>
      <c r="D117" s="8" t="s">
        <v>30</v>
      </c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</row>
    <row r="118" spans="1:22" ht="37.5" x14ac:dyDescent="0.3">
      <c r="A118" s="42">
        <v>86</v>
      </c>
      <c r="B118" s="45" t="s">
        <v>220</v>
      </c>
      <c r="C118" s="51"/>
      <c r="D118" s="8" t="s">
        <v>30</v>
      </c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</row>
    <row r="119" spans="1:22" ht="75" x14ac:dyDescent="0.2">
      <c r="A119" s="42">
        <v>87</v>
      </c>
      <c r="B119" s="43" t="s">
        <v>221</v>
      </c>
      <c r="C119" s="51"/>
      <c r="D119" s="8" t="s">
        <v>30</v>
      </c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</row>
    <row r="120" spans="1:22" ht="131.25" x14ac:dyDescent="0.2">
      <c r="A120" s="42">
        <v>88</v>
      </c>
      <c r="B120" s="43" t="s">
        <v>95</v>
      </c>
      <c r="C120" s="44"/>
      <c r="D120" s="8" t="s">
        <v>30</v>
      </c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</row>
    <row r="121" spans="1:22" ht="75" x14ac:dyDescent="0.3">
      <c r="A121" s="42">
        <v>89</v>
      </c>
      <c r="B121" s="45" t="s">
        <v>222</v>
      </c>
      <c r="C121" s="44"/>
      <c r="D121" s="8" t="s">
        <v>30</v>
      </c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</row>
    <row r="122" spans="1:22" ht="93.75" x14ac:dyDescent="0.2">
      <c r="A122" s="42">
        <v>90</v>
      </c>
      <c r="B122" s="43" t="s">
        <v>107</v>
      </c>
      <c r="C122" s="44"/>
      <c r="D122" s="8" t="s">
        <v>30</v>
      </c>
      <c r="E122" s="3"/>
      <c r="F122" s="79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</row>
    <row r="123" spans="1:22" ht="37.5" x14ac:dyDescent="0.3">
      <c r="A123" s="42">
        <v>91</v>
      </c>
      <c r="B123" s="45" t="s">
        <v>223</v>
      </c>
      <c r="C123" s="44"/>
      <c r="D123" s="8" t="s">
        <v>30</v>
      </c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</row>
    <row r="124" spans="1:22" ht="56.25" x14ac:dyDescent="0.2">
      <c r="A124" s="42">
        <v>92</v>
      </c>
      <c r="B124" s="43" t="s">
        <v>224</v>
      </c>
      <c r="C124" s="44"/>
      <c r="D124" s="8" t="s">
        <v>30</v>
      </c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</row>
    <row r="125" spans="1:22" ht="15.75" x14ac:dyDescent="0.2">
      <c r="B125" s="5"/>
    </row>
  </sheetData>
  <sheetProtection formatCells="0" formatColumns="0" formatRows="0"/>
  <mergeCells count="27">
    <mergeCell ref="B1:C1"/>
    <mergeCell ref="F115:F116"/>
    <mergeCell ref="A27:D27"/>
    <mergeCell ref="A92:D92"/>
    <mergeCell ref="A64:D64"/>
    <mergeCell ref="A74:D74"/>
    <mergeCell ref="A46:D46"/>
    <mergeCell ref="A57:D57"/>
    <mergeCell ref="F58:F63"/>
    <mergeCell ref="F75:F84"/>
    <mergeCell ref="F87:F91"/>
    <mergeCell ref="F85:F86"/>
    <mergeCell ref="F113:F114"/>
    <mergeCell ref="F92:G92"/>
    <mergeCell ref="F97:F98"/>
    <mergeCell ref="F101:F102"/>
    <mergeCell ref="F104:F105"/>
    <mergeCell ref="F93:F94"/>
    <mergeCell ref="B2:C2"/>
    <mergeCell ref="B4:C4"/>
    <mergeCell ref="B14:C14"/>
    <mergeCell ref="F14:G14"/>
    <mergeCell ref="F13:G13"/>
    <mergeCell ref="G87:G91"/>
    <mergeCell ref="F48:F51"/>
    <mergeCell ref="F18:G18"/>
    <mergeCell ref="F17:G17"/>
  </mergeCells>
  <dataValidations count="4">
    <dataValidation type="list" allowBlank="1" showInputMessage="1" showErrorMessage="1" sqref="C9">
      <formula1>"Город Минск, Минская область, Брестская область, Гродненская область, Витебская область, Могилевская область, Гомельская область"</formula1>
    </dataValidation>
    <dataValidation type="list" allowBlank="1" showInputMessage="1" showErrorMessage="1" sqref="C47 C65">
      <formula1>"Да,Нет"</formula1>
    </dataValidation>
    <dataValidation type="list" allowBlank="1" showInputMessage="1" showErrorMessage="1" sqref="C58:C63 C87:C91 C115:C116 C75:C84">
      <formula1>"0,1,2,3,4,5"</formula1>
    </dataValidation>
    <dataValidation type="list" allowBlank="1" showInputMessage="1" showErrorMessage="1" sqref="D28:D45 D93:D124 D58:D63 D75:D91 D65:D73 D47:D56">
      <formula1>"Актуально,Неактуально"</formula1>
    </dataValidation>
  </dataValidations>
  <hyperlinks>
    <hyperlink ref="B2" location="Инструкция!A1" display="ИНСТРУКЦИЯ"/>
    <hyperlink ref="B2:C2" location="'Рекомендации по заполнению'!A1" display="РЕКОМЕНДАЦИИ ПО ЗАПОЛНЕНИЮ"/>
  </hyperlinks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topLeftCell="A7" zoomScale="85" zoomScaleNormal="85" workbookViewId="0">
      <selection activeCell="C16" sqref="C16"/>
    </sheetView>
  </sheetViews>
  <sheetFormatPr defaultRowHeight="12.75" x14ac:dyDescent="0.2"/>
  <cols>
    <col min="2" max="2" width="96.28515625" customWidth="1"/>
    <col min="3" max="3" width="77.5703125" customWidth="1"/>
    <col min="4" max="4" width="16" customWidth="1"/>
  </cols>
  <sheetData>
    <row r="1" spans="1:3" ht="18.75" x14ac:dyDescent="0.3">
      <c r="A1" s="142" t="s">
        <v>250</v>
      </c>
      <c r="B1" s="142"/>
      <c r="C1" s="142"/>
    </row>
    <row r="2" spans="1:3" ht="18.75" x14ac:dyDescent="0.2">
      <c r="A2" s="88">
        <v>1</v>
      </c>
      <c r="B2" s="89" t="s">
        <v>251</v>
      </c>
    </row>
    <row r="3" spans="1:3" ht="18.75" x14ac:dyDescent="0.2">
      <c r="A3" s="90"/>
      <c r="B3" s="91" t="s">
        <v>252</v>
      </c>
    </row>
    <row r="4" spans="1:3" ht="31.5" x14ac:dyDescent="0.2">
      <c r="A4" s="92"/>
      <c r="B4" s="93" t="s">
        <v>253</v>
      </c>
    </row>
    <row r="5" spans="1:3" ht="31.5" x14ac:dyDescent="0.2">
      <c r="A5" s="94">
        <v>2</v>
      </c>
      <c r="B5" s="95" t="s">
        <v>254</v>
      </c>
    </row>
    <row r="6" spans="1:3" ht="63" x14ac:dyDescent="0.2">
      <c r="A6" s="94">
        <v>3</v>
      </c>
      <c r="B6" s="95" t="s">
        <v>255</v>
      </c>
    </row>
    <row r="7" spans="1:3" ht="31.5" x14ac:dyDescent="0.2">
      <c r="A7" s="94">
        <v>4</v>
      </c>
      <c r="B7" s="95" t="s">
        <v>256</v>
      </c>
    </row>
    <row r="8" spans="1:3" ht="18.75" x14ac:dyDescent="0.25">
      <c r="A8" s="94">
        <v>5</v>
      </c>
      <c r="B8" s="96" t="s">
        <v>257</v>
      </c>
    </row>
    <row r="9" spans="1:3" ht="15.75" x14ac:dyDescent="0.25">
      <c r="B9" s="87"/>
    </row>
    <row r="10" spans="1:3" ht="15.75" x14ac:dyDescent="0.25">
      <c r="B10" s="87"/>
    </row>
    <row r="11" spans="1:3" ht="13.5" thickBot="1" x14ac:dyDescent="0.25"/>
    <row r="12" spans="1:3" ht="15" thickBot="1" x14ac:dyDescent="0.25">
      <c r="A12" s="108"/>
      <c r="B12" s="109" t="s">
        <v>234</v>
      </c>
      <c r="C12" s="109" t="s">
        <v>235</v>
      </c>
    </row>
    <row r="13" spans="1:3" ht="15.75" thickBot="1" x14ac:dyDescent="0.25">
      <c r="A13" s="112">
        <v>1</v>
      </c>
      <c r="B13" s="113" t="s">
        <v>233</v>
      </c>
      <c r="C13" s="110" t="s">
        <v>247</v>
      </c>
    </row>
    <row r="14" spans="1:3" ht="45.75" thickBot="1" x14ac:dyDescent="0.25">
      <c r="A14" s="112">
        <v>2</v>
      </c>
      <c r="B14" s="113" t="s">
        <v>265</v>
      </c>
      <c r="C14" s="110" t="s">
        <v>268</v>
      </c>
    </row>
    <row r="15" spans="1:3" ht="15.75" thickBot="1" x14ac:dyDescent="0.25">
      <c r="A15" s="112">
        <v>3</v>
      </c>
      <c r="B15" s="113" t="s">
        <v>236</v>
      </c>
      <c r="C15" s="110" t="s">
        <v>269</v>
      </c>
    </row>
    <row r="16" spans="1:3" ht="12.75" customHeight="1" x14ac:dyDescent="0.2">
      <c r="A16" s="143">
        <v>4</v>
      </c>
      <c r="B16" s="145" t="s">
        <v>237</v>
      </c>
      <c r="C16" s="111" t="s">
        <v>270</v>
      </c>
    </row>
    <row r="17" spans="1:3" ht="13.5" customHeight="1" thickBot="1" x14ac:dyDescent="0.25">
      <c r="A17" s="144"/>
      <c r="B17" s="146"/>
      <c r="C17" s="110" t="s">
        <v>266</v>
      </c>
    </row>
    <row r="18" spans="1:3" ht="30.75" thickBot="1" x14ac:dyDescent="0.25">
      <c r="A18" s="112">
        <v>5</v>
      </c>
      <c r="B18" s="113" t="s">
        <v>238</v>
      </c>
      <c r="C18" s="110" t="s">
        <v>276</v>
      </c>
    </row>
    <row r="19" spans="1:3" ht="15.75" thickBot="1" x14ac:dyDescent="0.25">
      <c r="A19" s="112">
        <v>6</v>
      </c>
      <c r="B19" s="113" t="s">
        <v>239</v>
      </c>
      <c r="C19" s="110" t="s">
        <v>271</v>
      </c>
    </row>
    <row r="20" spans="1:3" ht="15.75" thickBot="1" x14ac:dyDescent="0.25">
      <c r="A20" s="112">
        <v>7</v>
      </c>
      <c r="B20" s="113" t="s">
        <v>240</v>
      </c>
      <c r="C20" s="110" t="s">
        <v>277</v>
      </c>
    </row>
    <row r="21" spans="1:3" ht="45.75" thickBot="1" x14ac:dyDescent="0.25">
      <c r="A21" s="112">
        <v>8</v>
      </c>
      <c r="B21" s="113" t="s">
        <v>241</v>
      </c>
      <c r="C21" s="110" t="s">
        <v>273</v>
      </c>
    </row>
    <row r="22" spans="1:3" ht="45.75" thickBot="1" x14ac:dyDescent="0.25">
      <c r="A22" s="112">
        <v>9</v>
      </c>
      <c r="B22" s="113" t="s">
        <v>242</v>
      </c>
      <c r="C22" s="110" t="s">
        <v>274</v>
      </c>
    </row>
    <row r="23" spans="1:3" ht="50.25" customHeight="1" thickBot="1" x14ac:dyDescent="0.25">
      <c r="A23" s="112">
        <v>10</v>
      </c>
      <c r="B23" s="113" t="s">
        <v>243</v>
      </c>
      <c r="C23" s="110" t="s">
        <v>275</v>
      </c>
    </row>
    <row r="24" spans="1:3" ht="30.75" thickBot="1" x14ac:dyDescent="0.25">
      <c r="A24" s="112">
        <v>11</v>
      </c>
      <c r="B24" s="113" t="s">
        <v>244</v>
      </c>
      <c r="C24" s="110" t="s">
        <v>272</v>
      </c>
    </row>
  </sheetData>
  <mergeCells count="3">
    <mergeCell ref="A1:C1"/>
    <mergeCell ref="A16:A17"/>
    <mergeCell ref="B16:B17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109"/>
  <sheetViews>
    <sheetView topLeftCell="A91" zoomScale="70" zoomScaleNormal="70" workbookViewId="0">
      <selection activeCell="C99" sqref="C99"/>
    </sheetView>
  </sheetViews>
  <sheetFormatPr defaultRowHeight="12.75" x14ac:dyDescent="0.2"/>
  <cols>
    <col min="1" max="1" width="84.85546875" customWidth="1"/>
    <col min="2" max="2" width="72.7109375" customWidth="1"/>
    <col min="3" max="3" width="17" style="2"/>
    <col min="4" max="4" width="88.7109375" customWidth="1"/>
    <col min="5" max="5" width="31"/>
    <col min="6" max="6" width="16"/>
  </cols>
  <sheetData>
    <row r="1" spans="1:6" ht="56.25" x14ac:dyDescent="0.3">
      <c r="A1" s="71" t="s">
        <v>184</v>
      </c>
      <c r="B1" s="34"/>
      <c r="C1" s="68"/>
      <c r="D1" s="34"/>
      <c r="E1" s="34"/>
      <c r="F1" s="34"/>
    </row>
    <row r="2" spans="1:6" ht="18.75" x14ac:dyDescent="0.3">
      <c r="A2" s="34"/>
      <c r="B2" s="34"/>
      <c r="C2" s="68"/>
      <c r="D2" s="34"/>
      <c r="E2" s="34"/>
      <c r="F2" s="34"/>
    </row>
    <row r="3" spans="1:6" ht="18.75" x14ac:dyDescent="0.3">
      <c r="A3" s="72" t="s">
        <v>183</v>
      </c>
      <c r="B3" s="34"/>
      <c r="C3" s="68"/>
      <c r="D3" s="34"/>
      <c r="E3" s="34"/>
      <c r="F3" s="34"/>
    </row>
    <row r="4" spans="1:6" ht="18.75" x14ac:dyDescent="0.3">
      <c r="B4" s="34"/>
      <c r="C4" s="68"/>
      <c r="D4" s="34"/>
      <c r="E4" s="34"/>
      <c r="F4" s="34"/>
    </row>
    <row r="5" spans="1:6" ht="18.75" x14ac:dyDescent="0.3">
      <c r="A5" s="147" t="s">
        <v>182</v>
      </c>
      <c r="B5" s="147"/>
      <c r="C5" s="68"/>
      <c r="D5" s="34"/>
      <c r="E5" s="34"/>
      <c r="F5" s="34"/>
    </row>
    <row r="6" spans="1:6" ht="20.25" customHeight="1" thickBot="1" x14ac:dyDescent="0.35">
      <c r="A6" s="73" t="s">
        <v>97</v>
      </c>
      <c r="B6" s="74">
        <f>'Опросный лист'!C5</f>
        <v>0</v>
      </c>
      <c r="C6" s="36"/>
      <c r="D6" s="52" t="s">
        <v>14</v>
      </c>
      <c r="E6" s="53" t="s">
        <v>15</v>
      </c>
      <c r="F6" s="34"/>
    </row>
    <row r="7" spans="1:6" ht="19.5" thickBot="1" x14ac:dyDescent="0.35">
      <c r="A7" s="67" t="s">
        <v>98</v>
      </c>
      <c r="B7" s="70">
        <f>'Опросный лист'!C6</f>
        <v>0</v>
      </c>
      <c r="C7" s="37"/>
      <c r="D7" s="52"/>
      <c r="E7" s="53"/>
      <c r="F7" s="34"/>
    </row>
    <row r="8" spans="1:6" ht="19.5" thickBot="1" x14ac:dyDescent="0.35">
      <c r="A8" s="67" t="s">
        <v>0</v>
      </c>
      <c r="B8" s="70">
        <f>'Опросный лист'!C7</f>
        <v>0</v>
      </c>
      <c r="C8" s="38"/>
      <c r="D8" s="52" t="s">
        <v>14</v>
      </c>
      <c r="E8" s="53" t="s">
        <v>16</v>
      </c>
      <c r="F8" s="34"/>
    </row>
    <row r="9" spans="1:6" ht="19.5" thickBot="1" x14ac:dyDescent="0.35">
      <c r="A9" s="67" t="s">
        <v>99</v>
      </c>
      <c r="B9" s="70">
        <f>'Опросный лист'!C8</f>
        <v>0</v>
      </c>
      <c r="C9" s="68"/>
      <c r="D9" s="34"/>
      <c r="E9" s="34"/>
      <c r="F9" s="34"/>
    </row>
    <row r="10" spans="1:6" ht="18.75" x14ac:dyDescent="0.3">
      <c r="A10" s="67" t="s">
        <v>100</v>
      </c>
      <c r="B10" s="70" t="str">
        <f>'Опросный лист'!C9</f>
        <v>Город Минск</v>
      </c>
      <c r="C10" s="68"/>
      <c r="D10" s="34"/>
      <c r="E10" s="34"/>
      <c r="F10" s="34"/>
    </row>
    <row r="11" spans="1:6" ht="18.75" x14ac:dyDescent="0.3">
      <c r="A11" s="67" t="s">
        <v>101</v>
      </c>
      <c r="B11" s="70">
        <f>'Опросный лист'!C10</f>
        <v>0</v>
      </c>
      <c r="C11" s="68"/>
      <c r="D11" s="34"/>
      <c r="E11" s="34"/>
      <c r="F11" s="34"/>
    </row>
    <row r="12" spans="1:6" ht="18.75" x14ac:dyDescent="0.3">
      <c r="A12" s="67" t="s">
        <v>102</v>
      </c>
      <c r="B12" s="70">
        <f>'Опросный лист'!C11</f>
        <v>0</v>
      </c>
      <c r="C12" s="68"/>
      <c r="D12" s="58"/>
      <c r="E12" s="58"/>
      <c r="F12" s="58"/>
    </row>
    <row r="13" spans="1:6" ht="18.75" x14ac:dyDescent="0.3">
      <c r="A13" s="34"/>
      <c r="B13" s="34"/>
      <c r="C13" s="68"/>
      <c r="D13" s="58"/>
      <c r="E13" s="58"/>
      <c r="F13" s="58"/>
    </row>
    <row r="14" spans="1:6" ht="18.75" x14ac:dyDescent="0.3">
      <c r="B14" s="34"/>
      <c r="C14" s="68"/>
      <c r="D14" s="58"/>
      <c r="E14" s="58"/>
      <c r="F14" s="58"/>
    </row>
    <row r="15" spans="1:6" ht="18.75" x14ac:dyDescent="0.3">
      <c r="A15" s="147" t="s">
        <v>96</v>
      </c>
      <c r="B15" s="147"/>
      <c r="C15" s="68"/>
      <c r="D15" s="58"/>
      <c r="E15" s="58"/>
      <c r="F15" s="58"/>
    </row>
    <row r="16" spans="1:6" ht="19.5" thickBot="1" x14ac:dyDescent="0.35">
      <c r="A16" s="73" t="s">
        <v>103</v>
      </c>
      <c r="B16" s="74">
        <f>'Опросный лист'!C15</f>
        <v>0</v>
      </c>
      <c r="C16" s="68"/>
      <c r="D16" s="58"/>
      <c r="E16" s="58"/>
      <c r="F16" s="58"/>
    </row>
    <row r="17" spans="1:6" ht="19.5" thickBot="1" x14ac:dyDescent="0.35">
      <c r="A17" s="67" t="s">
        <v>104</v>
      </c>
      <c r="B17" s="70">
        <f>'Опросный лист'!C16</f>
        <v>0</v>
      </c>
      <c r="C17" s="68"/>
      <c r="D17" s="58"/>
      <c r="E17" s="58"/>
      <c r="F17" s="58"/>
    </row>
    <row r="18" spans="1:6" ht="18.75" x14ac:dyDescent="0.3">
      <c r="A18" s="67" t="s">
        <v>4</v>
      </c>
      <c r="B18" s="70">
        <f>'Опросный лист'!C17</f>
        <v>0</v>
      </c>
      <c r="C18" s="68"/>
      <c r="D18" s="58"/>
      <c r="E18" s="58"/>
      <c r="F18" s="58"/>
    </row>
    <row r="19" spans="1:6" ht="18.75" x14ac:dyDescent="0.3">
      <c r="A19" s="67" t="s">
        <v>5</v>
      </c>
      <c r="B19" s="70">
        <f>'Опросный лист'!C18</f>
        <v>0</v>
      </c>
      <c r="C19" s="68"/>
      <c r="D19" s="58"/>
      <c r="E19" s="58"/>
      <c r="F19" s="58"/>
    </row>
    <row r="20" spans="1:6" ht="18.75" x14ac:dyDescent="0.3">
      <c r="A20" s="67" t="s">
        <v>105</v>
      </c>
      <c r="B20" s="70">
        <f>'Опросный лист'!C19</f>
        <v>0</v>
      </c>
      <c r="C20" s="68"/>
      <c r="D20" s="58"/>
      <c r="E20" s="58"/>
      <c r="F20" s="58"/>
    </row>
    <row r="21" spans="1:6" ht="18.75" x14ac:dyDescent="0.3">
      <c r="A21" s="67" t="s">
        <v>106</v>
      </c>
      <c r="B21" s="70">
        <f>'Опросный лист'!C20</f>
        <v>0</v>
      </c>
      <c r="C21" s="68"/>
      <c r="D21" s="58"/>
      <c r="E21" s="58"/>
      <c r="F21" s="58"/>
    </row>
    <row r="22" spans="1:6" ht="18.75" x14ac:dyDescent="0.3">
      <c r="A22" s="34"/>
      <c r="B22" s="34"/>
      <c r="C22" s="68"/>
      <c r="D22" s="58"/>
      <c r="E22" s="58"/>
      <c r="F22" s="58"/>
    </row>
    <row r="23" spans="1:6" ht="18.75" x14ac:dyDescent="0.3">
      <c r="B23" s="34"/>
      <c r="C23" s="68"/>
      <c r="D23" s="58"/>
      <c r="E23" s="58"/>
      <c r="F23" s="58"/>
    </row>
    <row r="24" spans="1:6" ht="18.75" x14ac:dyDescent="0.3">
      <c r="A24" s="69"/>
      <c r="B24" s="34"/>
      <c r="C24" s="68"/>
      <c r="D24" s="58"/>
      <c r="E24" s="58"/>
      <c r="F24" s="58"/>
    </row>
    <row r="25" spans="1:6" ht="18.75" x14ac:dyDescent="0.3">
      <c r="A25" s="34"/>
      <c r="B25" s="34"/>
      <c r="C25" s="68"/>
      <c r="D25" s="58"/>
      <c r="E25" s="58"/>
      <c r="F25" s="58"/>
    </row>
    <row r="26" spans="1:6" ht="18.75" x14ac:dyDescent="0.3">
      <c r="A26" s="34"/>
      <c r="B26" s="34"/>
      <c r="C26" s="68"/>
      <c r="D26" s="58"/>
      <c r="E26" s="58"/>
      <c r="F26" s="58"/>
    </row>
    <row r="27" spans="1:6" ht="18.75" x14ac:dyDescent="0.3">
      <c r="A27" s="147" t="s">
        <v>185</v>
      </c>
      <c r="B27" s="147"/>
      <c r="C27" s="147"/>
      <c r="D27" s="58"/>
      <c r="E27" s="58"/>
      <c r="F27" s="58"/>
    </row>
    <row r="28" spans="1:6" ht="38.25" thickBot="1" x14ac:dyDescent="0.35">
      <c r="A28" s="75" t="s">
        <v>167</v>
      </c>
      <c r="B28" s="76" t="s">
        <v>168</v>
      </c>
      <c r="C28" s="77" t="s">
        <v>169</v>
      </c>
      <c r="D28" s="58"/>
      <c r="E28" s="58"/>
      <c r="F28" s="58"/>
    </row>
    <row r="29" spans="1:6" ht="22.5" thickBot="1" x14ac:dyDescent="0.35">
      <c r="A29" s="55" t="s">
        <v>33</v>
      </c>
      <c r="B29" s="14" t="e">
        <f>(B30+B33+B36+B39)/4</f>
        <v>#DIV/0!</v>
      </c>
      <c r="C29" s="18" t="s">
        <v>1</v>
      </c>
      <c r="D29" s="58"/>
      <c r="E29" s="58"/>
      <c r="F29" s="58"/>
    </row>
    <row r="30" spans="1:6" ht="57" thickBot="1" x14ac:dyDescent="0.35">
      <c r="A30" s="59" t="s">
        <v>6</v>
      </c>
      <c r="B30" s="19" t="e">
        <f>(B31+B32)/2</f>
        <v>#DIV/0!</v>
      </c>
      <c r="C30" s="28" t="s">
        <v>1</v>
      </c>
      <c r="D30" s="58"/>
      <c r="E30" s="58"/>
      <c r="F30" s="58"/>
    </row>
    <row r="31" spans="1:6" ht="38.25" thickBot="1" x14ac:dyDescent="0.35">
      <c r="A31" s="60" t="s">
        <v>108</v>
      </c>
      <c r="B31" s="19" t="e">
        <f>'Опросный лист'!C28/'Опросный лист'!C29*100%</f>
        <v>#DIV/0!</v>
      </c>
      <c r="C31" s="28" t="s">
        <v>1</v>
      </c>
      <c r="D31" s="58"/>
      <c r="E31" s="58"/>
      <c r="F31" s="58"/>
    </row>
    <row r="32" spans="1:6" ht="18.75" x14ac:dyDescent="0.3">
      <c r="A32" s="61" t="s">
        <v>109</v>
      </c>
      <c r="B32" s="19" t="e">
        <f>'Опросный лист'!C30/'Опросный лист'!C31*100%</f>
        <v>#DIV/0!</v>
      </c>
      <c r="C32" s="28" t="s">
        <v>1</v>
      </c>
      <c r="D32" s="58"/>
      <c r="E32" s="58"/>
      <c r="F32" s="58"/>
    </row>
    <row r="33" spans="1:6" ht="93.75" x14ac:dyDescent="0.3">
      <c r="A33" s="60" t="s">
        <v>110</v>
      </c>
      <c r="B33" s="19" t="e">
        <f>(B34+B35)/2</f>
        <v>#DIV/0!</v>
      </c>
      <c r="C33" s="28" t="s">
        <v>1</v>
      </c>
      <c r="D33" s="58"/>
      <c r="E33" s="58"/>
      <c r="F33" s="58"/>
    </row>
    <row r="34" spans="1:6" ht="37.5" x14ac:dyDescent="0.3">
      <c r="A34" s="60" t="s">
        <v>108</v>
      </c>
      <c r="B34" s="19" t="e">
        <f>'Опросный лист'!C32/'Опросный лист'!C29*100%</f>
        <v>#DIV/0!</v>
      </c>
      <c r="C34" s="28" t="s">
        <v>1</v>
      </c>
      <c r="D34" s="58"/>
      <c r="E34" s="58"/>
      <c r="F34" s="58"/>
    </row>
    <row r="35" spans="1:6" ht="18.75" x14ac:dyDescent="0.3">
      <c r="A35" s="61" t="s">
        <v>109</v>
      </c>
      <c r="B35" s="19" t="e">
        <f>'Опросный лист'!C33/'Опросный лист'!C31*100%</f>
        <v>#DIV/0!</v>
      </c>
      <c r="C35" s="28" t="s">
        <v>1</v>
      </c>
      <c r="D35" s="58"/>
      <c r="E35" s="58"/>
      <c r="F35" s="58"/>
    </row>
    <row r="36" spans="1:6" ht="93.75" x14ac:dyDescent="0.3">
      <c r="A36" s="60" t="s">
        <v>7</v>
      </c>
      <c r="B36" s="19" t="e">
        <f>(B37+B38)/2</f>
        <v>#DIV/0!</v>
      </c>
      <c r="C36" s="28" t="s">
        <v>1</v>
      </c>
      <c r="D36" s="58"/>
      <c r="E36" s="58"/>
      <c r="F36" s="58"/>
    </row>
    <row r="37" spans="1:6" ht="37.5" x14ac:dyDescent="0.3">
      <c r="A37" s="60" t="s">
        <v>111</v>
      </c>
      <c r="B37" s="19" t="e">
        <f>'Опросный лист'!C34/'Опросный лист'!C35*100%</f>
        <v>#DIV/0!</v>
      </c>
      <c r="C37" s="28" t="s">
        <v>1</v>
      </c>
      <c r="D37" s="58"/>
      <c r="E37" s="58"/>
      <c r="F37" s="58"/>
    </row>
    <row r="38" spans="1:6" ht="18.75" x14ac:dyDescent="0.3">
      <c r="A38" s="61" t="s">
        <v>8</v>
      </c>
      <c r="B38" s="19" t="e">
        <f>'Опросный лист'!C36/'Опросный лист'!C37*100%</f>
        <v>#DIV/0!</v>
      </c>
      <c r="C38" s="28" t="s">
        <v>1</v>
      </c>
      <c r="D38" s="58"/>
      <c r="E38" s="58"/>
      <c r="F38" s="58"/>
    </row>
    <row r="39" spans="1:6" ht="38.25" thickBot="1" x14ac:dyDescent="0.35">
      <c r="A39" s="60" t="s">
        <v>9</v>
      </c>
      <c r="B39" s="19" t="e">
        <f>(B40+B41)/2</f>
        <v>#DIV/0!</v>
      </c>
      <c r="C39" s="28" t="s">
        <v>1</v>
      </c>
      <c r="D39" s="58"/>
      <c r="E39" s="58"/>
      <c r="F39" s="58"/>
    </row>
    <row r="40" spans="1:6" ht="38.25" thickBot="1" x14ac:dyDescent="0.35">
      <c r="A40" s="60" t="s">
        <v>108</v>
      </c>
      <c r="B40" s="19" t="e">
        <f>'Опросный лист'!C38/'Опросный лист'!C39*100%</f>
        <v>#DIV/0!</v>
      </c>
      <c r="C40" s="28" t="s">
        <v>1</v>
      </c>
      <c r="D40" s="58"/>
      <c r="E40" s="58"/>
      <c r="F40" s="58"/>
    </row>
    <row r="41" spans="1:6" ht="19.5" thickBot="1" x14ac:dyDescent="0.35">
      <c r="A41" s="62" t="s">
        <v>109</v>
      </c>
      <c r="B41" s="19" t="e">
        <f>'Опросный лист'!C40/'Опросный лист'!C41*100%</f>
        <v>#DIV/0!</v>
      </c>
      <c r="C41" s="28" t="s">
        <v>1</v>
      </c>
      <c r="D41" s="58"/>
      <c r="E41" s="58"/>
      <c r="F41" s="58"/>
    </row>
    <row r="42" spans="1:6" ht="57" thickBot="1" x14ac:dyDescent="0.35">
      <c r="A42" s="60" t="s">
        <v>10</v>
      </c>
      <c r="B42" s="19" t="e">
        <f>'Опросный лист'!C42/'Опросный лист'!C43*100%</f>
        <v>#DIV/0!</v>
      </c>
      <c r="C42" s="28" t="s">
        <v>1</v>
      </c>
      <c r="D42" s="58"/>
      <c r="E42" s="58"/>
      <c r="F42" s="58"/>
    </row>
    <row r="43" spans="1:6" ht="94.5" thickBot="1" x14ac:dyDescent="0.35">
      <c r="A43" s="60" t="s">
        <v>11</v>
      </c>
      <c r="B43" s="19" t="e">
        <f>'Опросный лист'!C44/'Опросный лист'!C45*100%</f>
        <v>#DIV/0!</v>
      </c>
      <c r="C43" s="28" t="s">
        <v>1</v>
      </c>
      <c r="D43" s="58"/>
      <c r="E43" s="58"/>
      <c r="F43" s="58"/>
    </row>
    <row r="44" spans="1:6" ht="19.5" thickBot="1" x14ac:dyDescent="0.35">
      <c r="A44" s="11" t="s">
        <v>32</v>
      </c>
      <c r="B44" s="14" t="e">
        <f>(B45+B46+B47+B48+B49+B50)/6</f>
        <v>#DIV/0!</v>
      </c>
      <c r="C44" s="18"/>
      <c r="D44" s="58"/>
      <c r="E44" s="58"/>
      <c r="F44" s="58"/>
    </row>
    <row r="45" spans="1:6" ht="57" thickBot="1" x14ac:dyDescent="0.35">
      <c r="A45" s="60" t="s">
        <v>12</v>
      </c>
      <c r="B45" s="20" t="str">
        <f>IF('Опросный лист'!C47="Да","1","0")</f>
        <v>1</v>
      </c>
      <c r="C45" s="31" t="s">
        <v>48</v>
      </c>
      <c r="D45" s="58" t="s">
        <v>13</v>
      </c>
      <c r="E45" s="58"/>
      <c r="F45" s="58"/>
    </row>
    <row r="46" spans="1:6" ht="42" thickBot="1" x14ac:dyDescent="0.35">
      <c r="A46" s="60" t="s">
        <v>170</v>
      </c>
      <c r="B46" s="21" t="e">
        <f>'Опросный лист'!C48/'Опросный лист'!C49*100%</f>
        <v>#DIV/0!</v>
      </c>
      <c r="C46" s="28" t="s">
        <v>1</v>
      </c>
      <c r="D46" s="58"/>
      <c r="E46" s="58"/>
      <c r="F46" s="58"/>
    </row>
    <row r="47" spans="1:6" ht="57" thickBot="1" x14ac:dyDescent="0.35">
      <c r="A47" s="60" t="s">
        <v>112</v>
      </c>
      <c r="B47" s="21" t="e">
        <f>'Опросный лист'!C50/'Опросный лист'!C51*100%</f>
        <v>#DIV/0!</v>
      </c>
      <c r="C47" s="28" t="s">
        <v>1</v>
      </c>
      <c r="D47" s="58" t="s">
        <v>45</v>
      </c>
      <c r="E47" s="58"/>
      <c r="F47" s="58"/>
    </row>
    <row r="48" spans="1:6" ht="75.75" thickBot="1" x14ac:dyDescent="0.35">
      <c r="A48" s="60" t="s">
        <v>113</v>
      </c>
      <c r="B48" s="21" t="e">
        <f>'Опросный лист'!C52/'Опросный лист'!C53*100%</f>
        <v>#DIV/0!</v>
      </c>
      <c r="C48" s="28" t="s">
        <v>1</v>
      </c>
      <c r="D48" s="58"/>
      <c r="E48" s="58"/>
      <c r="F48" s="58"/>
    </row>
    <row r="49" spans="1:6" ht="93.75" x14ac:dyDescent="0.3">
      <c r="A49" s="60" t="s">
        <v>114</v>
      </c>
      <c r="B49" s="21" t="e">
        <f>'Опросный лист'!C54/'Опросный лист'!C53*100%</f>
        <v>#DIV/0!</v>
      </c>
      <c r="C49" s="28" t="s">
        <v>1</v>
      </c>
      <c r="D49" s="58"/>
      <c r="E49" s="58"/>
      <c r="F49" s="58"/>
    </row>
    <row r="50" spans="1:6" ht="19.5" thickBot="1" x14ac:dyDescent="0.35">
      <c r="A50" s="61" t="s">
        <v>115</v>
      </c>
      <c r="B50" s="21" t="e">
        <f>'Опросный лист'!C55/'Опросный лист'!C56*100%</f>
        <v>#DIV/0!</v>
      </c>
      <c r="C50" s="28" t="s">
        <v>1</v>
      </c>
      <c r="D50" s="58"/>
      <c r="E50" s="58"/>
      <c r="F50" s="58"/>
    </row>
    <row r="51" spans="1:6" ht="59.25" customHeight="1" thickBot="1" x14ac:dyDescent="0.35">
      <c r="A51" s="13" t="s">
        <v>34</v>
      </c>
      <c r="B51" s="14" t="e">
        <f>SUMIF(B52:B57,"&gt;0")/COUNTIF(B52:B57,"&gt;0")</f>
        <v>#DIV/0!</v>
      </c>
      <c r="C51" s="18">
        <f>(B52+B53+B54+B55+B56+B57)/5</f>
        <v>0</v>
      </c>
      <c r="D51" s="58"/>
      <c r="E51" s="58"/>
      <c r="F51" s="58"/>
    </row>
    <row r="52" spans="1:6" ht="19.5" thickBot="1" x14ac:dyDescent="0.35">
      <c r="A52" s="62" t="s">
        <v>116</v>
      </c>
      <c r="B52" s="20">
        <f>'Опросный лист'!C58</f>
        <v>0</v>
      </c>
      <c r="C52" s="30" t="s">
        <v>47</v>
      </c>
      <c r="D52" s="58"/>
      <c r="E52" s="58"/>
      <c r="F52" s="58"/>
    </row>
    <row r="53" spans="1:6" ht="18.75" x14ac:dyDescent="0.3">
      <c r="A53" s="60" t="s">
        <v>117</v>
      </c>
      <c r="B53" s="20">
        <f>'Опросный лист'!C59</f>
        <v>0</v>
      </c>
      <c r="C53" s="56" t="s">
        <v>47</v>
      </c>
      <c r="D53" s="58"/>
      <c r="E53" s="58"/>
      <c r="F53" s="58"/>
    </row>
    <row r="54" spans="1:6" ht="18.75" x14ac:dyDescent="0.3">
      <c r="A54" s="62" t="s">
        <v>118</v>
      </c>
      <c r="B54" s="20">
        <f>'Опросный лист'!C60</f>
        <v>0</v>
      </c>
      <c r="C54" s="30" t="s">
        <v>47</v>
      </c>
      <c r="D54" s="58"/>
      <c r="E54" s="58"/>
      <c r="F54" s="58"/>
    </row>
    <row r="55" spans="1:6" ht="18.75" x14ac:dyDescent="0.3">
      <c r="A55" s="62" t="s">
        <v>119</v>
      </c>
      <c r="B55" s="20">
        <f>'Опросный лист'!C61</f>
        <v>0</v>
      </c>
      <c r="C55" s="30" t="s">
        <v>47</v>
      </c>
      <c r="D55" s="58"/>
      <c r="E55" s="58"/>
      <c r="F55" s="58"/>
    </row>
    <row r="56" spans="1:6" ht="18.75" x14ac:dyDescent="0.3">
      <c r="A56" s="62" t="s">
        <v>120</v>
      </c>
      <c r="B56" s="20">
        <f>'Опросный лист'!C62</f>
        <v>0</v>
      </c>
      <c r="C56" s="30" t="s">
        <v>47</v>
      </c>
      <c r="D56" s="58"/>
      <c r="E56" s="58"/>
      <c r="F56" s="58"/>
    </row>
    <row r="57" spans="1:6" ht="19.5" thickBot="1" x14ac:dyDescent="0.35">
      <c r="A57" s="62" t="s">
        <v>121</v>
      </c>
      <c r="B57" s="20">
        <f>'Опросный лист'!C63</f>
        <v>0</v>
      </c>
      <c r="C57" s="30" t="s">
        <v>47</v>
      </c>
      <c r="D57" s="58" t="s">
        <v>46</v>
      </c>
      <c r="E57" s="58"/>
      <c r="F57" s="58"/>
    </row>
    <row r="58" spans="1:6" ht="38.25" thickBot="1" x14ac:dyDescent="0.35">
      <c r="A58" s="13" t="s">
        <v>35</v>
      </c>
      <c r="B58" s="15" t="e">
        <f>(B59+B60+B61+B62+B63)/5</f>
        <v>#DIV/0!</v>
      </c>
      <c r="C58" s="17" t="s">
        <v>1</v>
      </c>
      <c r="D58" s="58"/>
      <c r="E58" s="58"/>
      <c r="F58" s="58"/>
    </row>
    <row r="59" spans="1:6" ht="57" thickBot="1" x14ac:dyDescent="0.35">
      <c r="A59" s="60" t="s">
        <v>122</v>
      </c>
      <c r="B59" s="47">
        <v>1</v>
      </c>
      <c r="C59" s="31" t="s">
        <v>48</v>
      </c>
      <c r="D59" s="58" t="s">
        <v>39</v>
      </c>
      <c r="E59" s="58"/>
      <c r="F59" s="58"/>
    </row>
    <row r="60" spans="1:6" ht="57" thickBot="1" x14ac:dyDescent="0.35">
      <c r="A60" s="63" t="s">
        <v>38</v>
      </c>
      <c r="B60" s="15" t="e">
        <f>'Опросный лист'!C66/'Опросный лист'!C67*100%</f>
        <v>#DIV/0!</v>
      </c>
      <c r="C60" s="18" t="s">
        <v>1</v>
      </c>
      <c r="D60" s="58"/>
      <c r="E60" s="58"/>
      <c r="F60" s="58"/>
    </row>
    <row r="61" spans="1:6" ht="57" thickBot="1" x14ac:dyDescent="0.35">
      <c r="A61" s="60" t="s">
        <v>123</v>
      </c>
      <c r="B61" s="20" t="e">
        <f>'Опросный лист'!C68/'Опросный лист'!C69*100%</f>
        <v>#DIV/0!</v>
      </c>
      <c r="C61" s="28" t="s">
        <v>1</v>
      </c>
      <c r="D61" s="58"/>
      <c r="E61" s="58"/>
      <c r="F61" s="58"/>
    </row>
    <row r="62" spans="1:6" ht="75" x14ac:dyDescent="0.3">
      <c r="A62" s="60" t="s">
        <v>124</v>
      </c>
      <c r="B62" s="20" t="e">
        <f>'Опросный лист'!C70/'Опросный лист'!C69*100%</f>
        <v>#DIV/0!</v>
      </c>
      <c r="C62" s="28" t="s">
        <v>1</v>
      </c>
      <c r="D62" s="58"/>
      <c r="E62" s="58"/>
      <c r="F62" s="58"/>
    </row>
    <row r="63" spans="1:6" ht="38.25" thickBot="1" x14ac:dyDescent="0.35">
      <c r="A63" s="60" t="s">
        <v>125</v>
      </c>
      <c r="B63" s="20" t="e">
        <f>('Опросный лист'!C71+'Опросный лист'!C72)/'Опросный лист'!C73*100%</f>
        <v>#DIV/0!</v>
      </c>
      <c r="C63" s="29" t="s">
        <v>2</v>
      </c>
      <c r="D63" s="58"/>
      <c r="E63" s="58"/>
      <c r="F63" s="58"/>
    </row>
    <row r="64" spans="1:6" ht="19.5" thickBot="1" x14ac:dyDescent="0.35">
      <c r="A64" s="16" t="s">
        <v>36</v>
      </c>
      <c r="B64" s="14" t="e">
        <f>(B65+B76+B77)/3</f>
        <v>#DIV/0!</v>
      </c>
      <c r="C64" s="18" t="s">
        <v>1</v>
      </c>
      <c r="D64" s="58"/>
      <c r="E64" s="58"/>
      <c r="F64" s="58"/>
    </row>
    <row r="65" spans="1:6" ht="38.25" thickBot="1" x14ac:dyDescent="0.35">
      <c r="A65" s="60" t="s">
        <v>126</v>
      </c>
      <c r="B65" s="20">
        <f>SUM(B66:B75)/10</f>
        <v>0</v>
      </c>
      <c r="C65" s="28" t="s">
        <v>1</v>
      </c>
      <c r="D65" s="58"/>
      <c r="E65" s="58"/>
      <c r="F65" s="58"/>
    </row>
    <row r="66" spans="1:6" ht="18.75" x14ac:dyDescent="0.3">
      <c r="A66" s="62" t="s">
        <v>127</v>
      </c>
      <c r="B66" s="20">
        <f>'Опросный лист'!C75</f>
        <v>0</v>
      </c>
      <c r="C66" s="30" t="s">
        <v>47</v>
      </c>
      <c r="D66" s="58"/>
      <c r="E66" s="58"/>
      <c r="F66" s="58"/>
    </row>
    <row r="67" spans="1:6" ht="18.75" x14ac:dyDescent="0.3">
      <c r="A67" s="60" t="s">
        <v>128</v>
      </c>
      <c r="B67" s="20">
        <f>'Опросный лист'!C76</f>
        <v>0</v>
      </c>
      <c r="C67" s="29" t="s">
        <v>47</v>
      </c>
      <c r="D67" s="58"/>
      <c r="E67" s="58"/>
      <c r="F67" s="58"/>
    </row>
    <row r="68" spans="1:6" ht="18.75" x14ac:dyDescent="0.3">
      <c r="A68" s="62" t="s">
        <v>129</v>
      </c>
      <c r="B68" s="20">
        <f>'Опросный лист'!C77</f>
        <v>0</v>
      </c>
      <c r="C68" s="30" t="s">
        <v>47</v>
      </c>
      <c r="D68" s="58"/>
      <c r="E68" s="58"/>
      <c r="F68" s="58"/>
    </row>
    <row r="69" spans="1:6" ht="37.5" x14ac:dyDescent="0.3">
      <c r="A69" s="60" t="s">
        <v>130</v>
      </c>
      <c r="B69" s="20">
        <f>'Опросный лист'!C78</f>
        <v>0</v>
      </c>
      <c r="C69" s="29" t="s">
        <v>47</v>
      </c>
      <c r="D69" s="58"/>
      <c r="E69" s="58"/>
      <c r="F69" s="58"/>
    </row>
    <row r="70" spans="1:6" ht="18.75" x14ac:dyDescent="0.3">
      <c r="A70" s="62" t="s">
        <v>131</v>
      </c>
      <c r="B70" s="20">
        <f>'Опросный лист'!C79</f>
        <v>0</v>
      </c>
      <c r="C70" s="30" t="s">
        <v>47</v>
      </c>
      <c r="D70" s="58"/>
      <c r="E70" s="58"/>
      <c r="F70" s="58"/>
    </row>
    <row r="71" spans="1:6" ht="37.5" x14ac:dyDescent="0.3">
      <c r="A71" s="60" t="s">
        <v>132</v>
      </c>
      <c r="B71" s="20">
        <f>'Опросный лист'!C80</f>
        <v>0</v>
      </c>
      <c r="C71" s="29" t="s">
        <v>47</v>
      </c>
      <c r="D71" s="58"/>
      <c r="E71" s="58"/>
      <c r="F71" s="58"/>
    </row>
    <row r="72" spans="1:6" ht="18.75" x14ac:dyDescent="0.3">
      <c r="A72" s="62" t="s">
        <v>133</v>
      </c>
      <c r="B72" s="20">
        <f>'Опросный лист'!C81</f>
        <v>0</v>
      </c>
      <c r="C72" s="30" t="s">
        <v>47</v>
      </c>
      <c r="D72" s="58"/>
      <c r="E72" s="58"/>
      <c r="F72" s="58"/>
    </row>
    <row r="73" spans="1:6" ht="18.75" x14ac:dyDescent="0.3">
      <c r="A73" s="62" t="s">
        <v>134</v>
      </c>
      <c r="B73" s="20">
        <f>'Опросный лист'!C82</f>
        <v>0</v>
      </c>
      <c r="C73" s="30" t="s">
        <v>47</v>
      </c>
      <c r="D73" s="58"/>
      <c r="E73" s="58"/>
      <c r="F73" s="58"/>
    </row>
    <row r="74" spans="1:6" ht="18.75" x14ac:dyDescent="0.3">
      <c r="A74" s="62" t="s">
        <v>135</v>
      </c>
      <c r="B74" s="20">
        <f>'Опросный лист'!C83</f>
        <v>0</v>
      </c>
      <c r="C74" s="30" t="s">
        <v>47</v>
      </c>
      <c r="D74" s="58"/>
      <c r="E74" s="58"/>
      <c r="F74" s="58"/>
    </row>
    <row r="75" spans="1:6" ht="56.25" x14ac:dyDescent="0.3">
      <c r="A75" s="60" t="s">
        <v>136</v>
      </c>
      <c r="B75" s="20">
        <f>'Опросный лист'!C84</f>
        <v>0</v>
      </c>
      <c r="C75" s="29" t="s">
        <v>47</v>
      </c>
      <c r="D75" s="58"/>
      <c r="E75" s="58"/>
      <c r="F75" s="58"/>
    </row>
    <row r="76" spans="1:6" ht="38.25" thickBot="1" x14ac:dyDescent="0.35">
      <c r="A76" s="60" t="s">
        <v>137</v>
      </c>
      <c r="B76" s="20" t="e">
        <f>'Опросный лист'!C85/'Опросный лист'!C86*100%</f>
        <v>#DIV/0!</v>
      </c>
      <c r="C76" s="31" t="s">
        <v>1</v>
      </c>
      <c r="D76" s="58"/>
      <c r="E76" s="58"/>
      <c r="F76" s="58"/>
    </row>
    <row r="77" spans="1:6" ht="19.5" thickBot="1" x14ac:dyDescent="0.35">
      <c r="A77" s="60" t="s">
        <v>138</v>
      </c>
      <c r="B77" s="14" t="e">
        <f>SUMIF(B78:B82,"&gt;0")/COUNTIF(B78:B82,"&gt;0")</f>
        <v>#DIV/0!</v>
      </c>
      <c r="C77" s="28" t="s">
        <v>1</v>
      </c>
      <c r="D77" s="58"/>
      <c r="E77" s="58"/>
      <c r="F77" s="58"/>
    </row>
    <row r="78" spans="1:6" ht="19.5" thickBot="1" x14ac:dyDescent="0.35">
      <c r="A78" s="60" t="s">
        <v>139</v>
      </c>
      <c r="B78" s="20">
        <f>'Опросный лист'!C87</f>
        <v>0</v>
      </c>
      <c r="C78" s="29" t="s">
        <v>47</v>
      </c>
      <c r="D78" s="58"/>
      <c r="E78" s="58"/>
      <c r="F78" s="58"/>
    </row>
    <row r="79" spans="1:6" ht="18.75" x14ac:dyDescent="0.3">
      <c r="A79" s="60" t="s">
        <v>140</v>
      </c>
      <c r="B79" s="20">
        <f>'Опросный лист'!C88</f>
        <v>0</v>
      </c>
      <c r="C79" s="29" t="s">
        <v>47</v>
      </c>
      <c r="D79" s="58"/>
      <c r="E79" s="58"/>
      <c r="F79" s="58"/>
    </row>
    <row r="80" spans="1:6" ht="18.75" x14ac:dyDescent="0.3">
      <c r="A80" s="62" t="s">
        <v>141</v>
      </c>
      <c r="B80" s="20">
        <f>'Опросный лист'!C89</f>
        <v>0</v>
      </c>
      <c r="C80" s="30" t="s">
        <v>47</v>
      </c>
      <c r="D80" s="58"/>
      <c r="E80" s="58"/>
      <c r="F80" s="58"/>
    </row>
    <row r="81" spans="1:6" ht="18.75" x14ac:dyDescent="0.3">
      <c r="A81" s="62" t="s">
        <v>142</v>
      </c>
      <c r="B81" s="20">
        <f>'Опросный лист'!C90</f>
        <v>0</v>
      </c>
      <c r="C81" s="30" t="s">
        <v>47</v>
      </c>
      <c r="D81" s="58"/>
      <c r="E81" s="58"/>
      <c r="F81" s="58"/>
    </row>
    <row r="82" spans="1:6" ht="19.5" thickBot="1" x14ac:dyDescent="0.35">
      <c r="A82" s="62" t="s">
        <v>143</v>
      </c>
      <c r="B82" s="20">
        <f>'Опросный лист'!C91</f>
        <v>0</v>
      </c>
      <c r="C82" s="30" t="s">
        <v>47</v>
      </c>
      <c r="D82" s="58"/>
      <c r="E82" s="58"/>
      <c r="F82" s="58"/>
    </row>
    <row r="83" spans="1:6" ht="38.25" thickBot="1" x14ac:dyDescent="0.35">
      <c r="A83" s="57" t="s">
        <v>37</v>
      </c>
      <c r="B83" s="14" t="e">
        <f>(B84+B85+B86+B92+B95+B98+B102+B105)/8</f>
        <v>#DIV/0!</v>
      </c>
      <c r="C83" s="18" t="s">
        <v>1</v>
      </c>
      <c r="D83" s="58"/>
      <c r="E83" s="58"/>
      <c r="F83" s="58"/>
    </row>
    <row r="84" spans="1:6" ht="38.25" customHeight="1" thickBot="1" x14ac:dyDescent="0.25">
      <c r="A84" s="64" t="s">
        <v>3</v>
      </c>
      <c r="B84" s="22" t="e">
        <f>'Опросный лист'!C93/'Опросный лист'!C94*100%</f>
        <v>#DIV/0!</v>
      </c>
      <c r="C84" s="32" t="s">
        <v>1</v>
      </c>
      <c r="D84" s="148" t="s">
        <v>173</v>
      </c>
      <c r="E84" s="149"/>
      <c r="F84" s="150"/>
    </row>
    <row r="85" spans="1:6" ht="57" thickBot="1" x14ac:dyDescent="0.35">
      <c r="A85" s="60" t="s">
        <v>144</v>
      </c>
      <c r="B85" s="23" t="e">
        <f>'Опросный лист'!C95/'Опросный лист'!C96*100%</f>
        <v>#DIV/0!</v>
      </c>
      <c r="C85" s="28" t="s">
        <v>1</v>
      </c>
      <c r="D85" s="58"/>
      <c r="E85" s="58"/>
      <c r="F85" s="58"/>
    </row>
    <row r="86" spans="1:6" ht="19.5" thickBot="1" x14ac:dyDescent="0.35">
      <c r="A86" s="62" t="s">
        <v>145</v>
      </c>
      <c r="B86" s="24" t="e">
        <f>SUM(B87:B91)/5</f>
        <v>#DIV/0!</v>
      </c>
      <c r="C86" s="28" t="s">
        <v>1</v>
      </c>
      <c r="D86" s="58"/>
      <c r="E86" s="58"/>
      <c r="F86" s="58"/>
    </row>
    <row r="87" spans="1:6" ht="36" customHeight="1" thickBot="1" x14ac:dyDescent="0.25">
      <c r="A87" s="60" t="s">
        <v>146</v>
      </c>
      <c r="B87" s="23" t="e">
        <f>'Опросный лист'!C97/'Опросный лист'!C98*100%</f>
        <v>#DIV/0!</v>
      </c>
      <c r="C87" s="28" t="s">
        <v>1</v>
      </c>
      <c r="D87" s="148" t="s">
        <v>174</v>
      </c>
      <c r="E87" s="149"/>
      <c r="F87" s="150"/>
    </row>
    <row r="88" spans="1:6" ht="113.25" thickBot="1" x14ac:dyDescent="0.35">
      <c r="A88" s="60" t="s">
        <v>147</v>
      </c>
      <c r="B88" s="23" t="e">
        <f>'Опросный лист'!C99/'Опросный лист'!C100*100%</f>
        <v>#DIV/0!</v>
      </c>
      <c r="C88" s="28" t="s">
        <v>1</v>
      </c>
      <c r="D88" s="58"/>
      <c r="E88" s="58"/>
      <c r="F88" s="58"/>
    </row>
    <row r="89" spans="1:6" ht="57" thickBot="1" x14ac:dyDescent="0.25">
      <c r="A89" s="60" t="s">
        <v>148</v>
      </c>
      <c r="B89" s="23" t="e">
        <f>'Опросный лист'!C101/'Опросный лист'!C102*100%</f>
        <v>#DIV/0!</v>
      </c>
      <c r="C89" s="28" t="s">
        <v>1</v>
      </c>
      <c r="D89" s="148" t="s">
        <v>172</v>
      </c>
      <c r="E89" s="149"/>
      <c r="F89" s="150"/>
    </row>
    <row r="90" spans="1:6" ht="94.5" thickBot="1" x14ac:dyDescent="0.35">
      <c r="A90" s="60" t="s">
        <v>149</v>
      </c>
      <c r="B90" s="23" t="e">
        <f>'Опросный лист'!C103/'Опросный лист'!C100*100%</f>
        <v>#DIV/0!</v>
      </c>
      <c r="C90" s="28" t="s">
        <v>1</v>
      </c>
      <c r="D90" s="58"/>
      <c r="E90" s="58"/>
      <c r="F90" s="58"/>
    </row>
    <row r="91" spans="1:6" ht="75.75" thickBot="1" x14ac:dyDescent="0.25">
      <c r="A91" s="60" t="s">
        <v>150</v>
      </c>
      <c r="B91" s="23" t="e">
        <f>'Опросный лист'!C104/'Опросный лист'!C105*100%</f>
        <v>#DIV/0!</v>
      </c>
      <c r="C91" s="28" t="s">
        <v>1</v>
      </c>
      <c r="D91" s="148" t="s">
        <v>171</v>
      </c>
      <c r="E91" s="149"/>
      <c r="F91" s="150"/>
    </row>
    <row r="92" spans="1:6" ht="19.5" thickBot="1" x14ac:dyDescent="0.35">
      <c r="A92" s="60" t="s">
        <v>151</v>
      </c>
      <c r="B92" s="25" t="e">
        <f>(B93+B94)/2</f>
        <v>#DIV/0!</v>
      </c>
      <c r="C92" s="28" t="s">
        <v>1</v>
      </c>
      <c r="D92" s="58"/>
      <c r="E92" s="58"/>
      <c r="F92" s="58"/>
    </row>
    <row r="93" spans="1:6" ht="57" thickBot="1" x14ac:dyDescent="0.35">
      <c r="A93" s="60" t="s">
        <v>152</v>
      </c>
      <c r="B93" s="26" t="e">
        <f>'Опросный лист'!C106/'Опросный лист'!C107*100%</f>
        <v>#DIV/0!</v>
      </c>
      <c r="C93" s="28" t="s">
        <v>1</v>
      </c>
      <c r="D93" s="154" t="s">
        <v>40</v>
      </c>
      <c r="E93" s="155"/>
      <c r="F93" s="58"/>
    </row>
    <row r="94" spans="1:6" ht="75.75" thickBot="1" x14ac:dyDescent="0.35">
      <c r="A94" s="60" t="s">
        <v>153</v>
      </c>
      <c r="B94" s="23" t="e">
        <f>'Опросный лист'!C108/'Опросный лист'!C107*100%</f>
        <v>#DIV/0!</v>
      </c>
      <c r="C94" s="28" t="s">
        <v>1</v>
      </c>
      <c r="D94" s="154"/>
      <c r="E94" s="155"/>
      <c r="F94" s="58"/>
    </row>
    <row r="95" spans="1:6" ht="19.5" thickBot="1" x14ac:dyDescent="0.35">
      <c r="A95" s="62" t="s">
        <v>154</v>
      </c>
      <c r="B95" s="24" t="e">
        <f>(B96+B97)/2</f>
        <v>#DIV/0!</v>
      </c>
      <c r="C95" s="28" t="s">
        <v>1</v>
      </c>
      <c r="D95" s="58"/>
      <c r="E95" s="58"/>
      <c r="F95" s="58"/>
    </row>
    <row r="96" spans="1:6" ht="75.75" thickBot="1" x14ac:dyDescent="0.35">
      <c r="A96" s="60" t="s">
        <v>155</v>
      </c>
      <c r="B96" s="23" t="e">
        <f>'Опросный лист'!C109/'Опросный лист'!C110*100%</f>
        <v>#DIV/0!</v>
      </c>
      <c r="C96" s="28" t="s">
        <v>1</v>
      </c>
      <c r="D96" s="58"/>
      <c r="E96" s="58"/>
      <c r="F96" s="58"/>
    </row>
    <row r="97" spans="1:6" ht="57" thickBot="1" x14ac:dyDescent="0.35">
      <c r="A97" s="60" t="s">
        <v>156</v>
      </c>
      <c r="B97" s="23" t="e">
        <f>'Опросный лист'!C111/'Опросный лист'!C112*100%</f>
        <v>#DIV/0!</v>
      </c>
      <c r="C97" s="28" t="s">
        <v>1</v>
      </c>
      <c r="D97" s="58"/>
      <c r="E97" s="58"/>
      <c r="F97" s="58"/>
    </row>
    <row r="98" spans="1:6" ht="19.5" thickBot="1" x14ac:dyDescent="0.35">
      <c r="A98" s="62" t="s">
        <v>157</v>
      </c>
      <c r="B98" s="24" t="e">
        <f>(B99+B100+B101)/3</f>
        <v>#DIV/0!</v>
      </c>
      <c r="C98" s="28" t="s">
        <v>1</v>
      </c>
      <c r="D98" s="58"/>
      <c r="E98" s="58"/>
      <c r="F98" s="58"/>
    </row>
    <row r="99" spans="1:6" ht="75.75" thickBot="1" x14ac:dyDescent="0.35">
      <c r="A99" s="60" t="s">
        <v>43</v>
      </c>
      <c r="B99" s="23" t="e">
        <f>'Опросный лист'!C113/'Опросный лист'!C114*100%</f>
        <v>#DIV/0!</v>
      </c>
      <c r="C99" s="28" t="s">
        <v>1</v>
      </c>
      <c r="D99" s="155" t="s">
        <v>42</v>
      </c>
      <c r="E99" s="155"/>
      <c r="F99" s="58"/>
    </row>
    <row r="100" spans="1:6" ht="38.25" thickBot="1" x14ac:dyDescent="0.35">
      <c r="A100" s="57" t="s">
        <v>158</v>
      </c>
      <c r="B100" s="27">
        <f>'Опросный лист'!C115</f>
        <v>0</v>
      </c>
      <c r="C100" s="31" t="s">
        <v>47</v>
      </c>
      <c r="D100" s="155"/>
      <c r="E100" s="155"/>
      <c r="F100" s="58"/>
    </row>
    <row r="101" spans="1:6" ht="38.25" thickBot="1" x14ac:dyDescent="0.35">
      <c r="A101" s="57" t="s">
        <v>159</v>
      </c>
      <c r="B101" s="27">
        <f>'Опросный лист'!C116</f>
        <v>0</v>
      </c>
      <c r="C101" s="31" t="s">
        <v>47</v>
      </c>
      <c r="D101" s="155"/>
      <c r="E101" s="155"/>
      <c r="F101" s="58"/>
    </row>
    <row r="102" spans="1:6" ht="19.5" thickBot="1" x14ac:dyDescent="0.35">
      <c r="A102" s="62" t="s">
        <v>160</v>
      </c>
      <c r="B102" s="24" t="e">
        <f>(B103+B104)/2</f>
        <v>#DIV/0!</v>
      </c>
      <c r="C102" s="28" t="s">
        <v>1</v>
      </c>
      <c r="D102" s="58"/>
      <c r="E102" s="58"/>
      <c r="F102" s="58"/>
    </row>
    <row r="103" spans="1:6" ht="57" thickBot="1" x14ac:dyDescent="0.35">
      <c r="A103" s="60" t="s">
        <v>161</v>
      </c>
      <c r="B103" s="23" t="e">
        <f>'Опросный лист'!C117/'Опросный лист'!C118*100%</f>
        <v>#DIV/0!</v>
      </c>
      <c r="C103" s="31" t="s">
        <v>1</v>
      </c>
      <c r="D103" s="58"/>
      <c r="E103" s="58"/>
      <c r="F103" s="58"/>
    </row>
    <row r="104" spans="1:6" ht="38.25" thickBot="1" x14ac:dyDescent="0.35">
      <c r="A104" s="60" t="s">
        <v>162</v>
      </c>
      <c r="B104" s="23" t="e">
        <f>'Опросный лист'!C119/'Опросный лист'!C118*100%</f>
        <v>#DIV/0!</v>
      </c>
      <c r="C104" s="31" t="s">
        <v>1</v>
      </c>
      <c r="D104" s="58"/>
      <c r="E104" s="58"/>
      <c r="F104" s="58"/>
    </row>
    <row r="105" spans="1:6" ht="19.5" thickBot="1" x14ac:dyDescent="0.35">
      <c r="A105" s="61" t="s">
        <v>163</v>
      </c>
      <c r="B105" s="24" t="e">
        <f>(B106+B107+B108)/3</f>
        <v>#DIV/0!</v>
      </c>
      <c r="C105" s="28" t="s">
        <v>1</v>
      </c>
      <c r="D105" s="58"/>
      <c r="E105" s="58"/>
      <c r="F105" s="58"/>
    </row>
    <row r="106" spans="1:6" ht="94.5" thickBot="1" x14ac:dyDescent="0.35">
      <c r="A106" s="60" t="s">
        <v>164</v>
      </c>
      <c r="B106" s="23" t="e">
        <f>'Опросный лист'!C120/'Опросный лист'!C121*100%</f>
        <v>#DIV/0!</v>
      </c>
      <c r="C106" s="31" t="s">
        <v>1</v>
      </c>
      <c r="D106" s="58"/>
      <c r="E106" s="58"/>
      <c r="F106" s="58"/>
    </row>
    <row r="107" spans="1:6" ht="57" thickBot="1" x14ac:dyDescent="0.35">
      <c r="A107" s="60" t="s">
        <v>165</v>
      </c>
      <c r="B107" s="23" t="e">
        <f>'Опросный лист'!C122/'Опросный лист'!C123*100%</f>
        <v>#DIV/0!</v>
      </c>
      <c r="C107" s="31" t="s">
        <v>1</v>
      </c>
      <c r="D107" s="58"/>
      <c r="E107" s="58"/>
      <c r="F107" s="58"/>
    </row>
    <row r="108" spans="1:6" ht="38.25" thickBot="1" x14ac:dyDescent="0.35">
      <c r="A108" s="60" t="s">
        <v>166</v>
      </c>
      <c r="B108" s="23" t="e">
        <f>'Опросный лист'!C124/'Опросный лист'!C123*100%</f>
        <v>#DIV/0!</v>
      </c>
      <c r="C108" s="31" t="s">
        <v>1</v>
      </c>
      <c r="D108" s="151" t="s">
        <v>41</v>
      </c>
      <c r="E108" s="152"/>
      <c r="F108" s="153"/>
    </row>
    <row r="109" spans="1:6" ht="55.5" customHeight="1" x14ac:dyDescent="0.2">
      <c r="D109" s="12"/>
      <c r="E109" s="12"/>
      <c r="F109" s="12"/>
    </row>
  </sheetData>
  <sheetProtection algorithmName="SHA-512" hashValue="GhoYQtfq3wzbkBG7sdNliHUvHeQFZddkiGGzTqM5/EXP1Ynax77Rm5YG0i7xEWKGZnBe6uD9FHCU460cUIR2yg==" saltValue="FPyLmfkmwizLrraFVxxVEA==" spinCount="100000" sheet="1" objects="1" scenarios="1"/>
  <mergeCells count="10">
    <mergeCell ref="A15:B15"/>
    <mergeCell ref="A5:B5"/>
    <mergeCell ref="A27:C27"/>
    <mergeCell ref="D84:F84"/>
    <mergeCell ref="D108:F108"/>
    <mergeCell ref="D87:F87"/>
    <mergeCell ref="D89:F89"/>
    <mergeCell ref="D91:F91"/>
    <mergeCell ref="D93:E94"/>
    <mergeCell ref="D99:E101"/>
  </mergeCells>
  <dataValidations count="1">
    <dataValidation type="list" allowBlank="1" showInputMessage="1" showErrorMessage="1" sqref="B59">
      <formula1>"0,1,2,3,4,5"</formula1>
    </dataValidation>
  </dataValidation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Опросный лист</vt:lpstr>
      <vt:lpstr>Рекомендации по заполнению</vt:lpstr>
      <vt:lpstr>Показатели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Нина Уперенко</dc:creator>
  <cp:lastModifiedBy>Уперенко Н.С.</cp:lastModifiedBy>
  <dcterms:created xsi:type="dcterms:W3CDTF">2023-06-12T05:58:38Z</dcterms:created>
  <dcterms:modified xsi:type="dcterms:W3CDTF">2023-10-23T12:40:19Z</dcterms:modified>
</cp:coreProperties>
</file>